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OSTĘPOWANIA 2020\8-20  kompleksowe mechaniczne\"/>
    </mc:Choice>
  </mc:AlternateContent>
  <bookViews>
    <workbookView xWindow="0" yWindow="0" windowWidth="24000" windowHeight="9435"/>
  </bookViews>
  <sheets>
    <sheet name="I" sheetId="1" r:id="rId1"/>
    <sheet name="_II" sheetId="2" r:id="rId2"/>
    <sheet name="_III" sheetId="3" r:id="rId3"/>
    <sheet name="_IV" sheetId="4" r:id="rId4"/>
    <sheet name="V" sheetId="16" r:id="rId5"/>
    <sheet name="VI" sheetId="17" r:id="rId6"/>
    <sheet name="VII" sheetId="18" r:id="rId7"/>
    <sheet name="VIII" sheetId="19" r:id="rId8"/>
    <sheet name="IX" sheetId="20" r:id="rId9"/>
    <sheet name="X" sheetId="21" r:id="rId10"/>
    <sheet name="XI" sheetId="22" r:id="rId11"/>
    <sheet name="XII" sheetId="23" r:id="rId12"/>
    <sheet name="XIII" sheetId="24" r:id="rId13"/>
    <sheet name="XIV" sheetId="25" r:id="rId14"/>
    <sheet name="XV" sheetId="26" r:id="rId15"/>
    <sheet name="Razem" sheetId="27" state="hidden" r:id="rId16"/>
  </sheets>
  <definedNames>
    <definedName name="_xlnm.Print_Area" localSheetId="1">_II!$A$1:$K$31</definedName>
    <definedName name="_xlnm.Print_Area" localSheetId="2">_III!$A$1:$K$31</definedName>
    <definedName name="_xlnm.Print_Area" localSheetId="3">_IV!$A$1:$K$31</definedName>
    <definedName name="_xlnm.Print_Area" localSheetId="0">I!$A$1:$K$32</definedName>
    <definedName name="_xlnm.Print_Area" localSheetId="8">IX!$A$1:$K$31</definedName>
    <definedName name="_xlnm.Print_Area" localSheetId="4">V!$A$1:$K$32</definedName>
    <definedName name="_xlnm.Print_Area" localSheetId="5">VI!$A$1:$K$32</definedName>
    <definedName name="_xlnm.Print_Area" localSheetId="6">VII!$A$1:$K$31</definedName>
    <definedName name="_xlnm.Print_Area" localSheetId="7">VIII!$A$1:$K$31</definedName>
    <definedName name="_xlnm.Print_Area" localSheetId="9">X!$A$1:$K$31</definedName>
    <definedName name="_xlnm.Print_Area" localSheetId="10">XI!$A$1:$K$31</definedName>
    <definedName name="_xlnm.Print_Area" localSheetId="11">XII!$A$1:$K$32</definedName>
    <definedName name="_xlnm.Print_Area" localSheetId="12">XIII!$A$1:$K$31</definedName>
    <definedName name="_xlnm.Print_Area" localSheetId="13">XIV!$A$1:$K$32</definedName>
    <definedName name="_xlnm.Print_Area" localSheetId="14">XV!$A$1:$K$31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27" l="1"/>
  <c r="J33" i="27"/>
  <c r="C33" i="27"/>
  <c r="B33" i="27"/>
  <c r="K31" i="27"/>
  <c r="K32" i="27" s="1"/>
  <c r="J31" i="27"/>
  <c r="J32" i="27" s="1"/>
  <c r="C31" i="27"/>
  <c r="B31" i="27"/>
  <c r="B32" i="27" s="1"/>
  <c r="K30" i="27"/>
  <c r="K34" i="27" s="1"/>
  <c r="J30" i="27"/>
  <c r="E30" i="27"/>
  <c r="E32" i="27" s="1"/>
  <c r="D30" i="27"/>
  <c r="D32" i="27" s="1"/>
  <c r="C30" i="27"/>
  <c r="B30" i="27"/>
  <c r="K25" i="27"/>
  <c r="J25" i="27"/>
  <c r="C25" i="27"/>
  <c r="B25" i="27"/>
  <c r="K23" i="27"/>
  <c r="K24" i="27" s="1"/>
  <c r="J23" i="27"/>
  <c r="J24" i="27" s="1"/>
  <c r="C23" i="27"/>
  <c r="B23" i="27"/>
  <c r="K22" i="27"/>
  <c r="K26" i="27" s="1"/>
  <c r="J22" i="27"/>
  <c r="E22" i="27"/>
  <c r="D22" i="27"/>
  <c r="C22" i="27"/>
  <c r="B22" i="27"/>
  <c r="J18" i="27"/>
  <c r="J16" i="27"/>
  <c r="Q12" i="27"/>
  <c r="T9" i="27"/>
  <c r="P9" i="27"/>
  <c r="AD8" i="27"/>
  <c r="F10" i="26"/>
  <c r="F12" i="26" s="1"/>
  <c r="F9" i="26"/>
  <c r="F10" i="25"/>
  <c r="F12" i="25" s="1"/>
  <c r="F9" i="25"/>
  <c r="F11" i="25" s="1"/>
  <c r="F11" i="24"/>
  <c r="F10" i="24"/>
  <c r="F12" i="24" s="1"/>
  <c r="F9" i="24"/>
  <c r="F10" i="23"/>
  <c r="F12" i="23" s="1"/>
  <c r="F9" i="23"/>
  <c r="F11" i="23" s="1"/>
  <c r="F10" i="22"/>
  <c r="F12" i="22" s="1"/>
  <c r="F9" i="22"/>
  <c r="F10" i="21"/>
  <c r="F12" i="21" s="1"/>
  <c r="F9" i="21"/>
  <c r="F10" i="20"/>
  <c r="F9" i="20"/>
  <c r="F10" i="19"/>
  <c r="F12" i="19" s="1"/>
  <c r="F9" i="19"/>
  <c r="F10" i="18"/>
  <c r="F12" i="18" s="1"/>
  <c r="F9" i="18"/>
  <c r="F10" i="17"/>
  <c r="F12" i="17" s="1"/>
  <c r="F9" i="17"/>
  <c r="F11" i="17" s="1"/>
  <c r="F10" i="16"/>
  <c r="F9" i="16"/>
  <c r="F11" i="16" s="1"/>
  <c r="F10" i="1"/>
  <c r="F9" i="1"/>
  <c r="F10" i="4"/>
  <c r="F9" i="4"/>
  <c r="F12" i="16"/>
  <c r="F11" i="20" l="1"/>
  <c r="G22" i="27"/>
  <c r="F32" i="27"/>
  <c r="F30" i="27"/>
  <c r="D31" i="27"/>
  <c r="D34" i="27" s="1"/>
  <c r="C24" i="27"/>
  <c r="E23" i="27"/>
  <c r="B34" i="27"/>
  <c r="F34" i="27" s="1"/>
  <c r="J26" i="27"/>
  <c r="C26" i="27"/>
  <c r="J34" i="27"/>
  <c r="F31" i="27"/>
  <c r="F22" i="27"/>
  <c r="D23" i="27"/>
  <c r="B24" i="27"/>
  <c r="B26" i="27" s="1"/>
  <c r="G30" i="27"/>
  <c r="E31" i="27"/>
  <c r="G31" i="27" s="1"/>
  <c r="C32" i="27"/>
  <c r="G32" i="27" s="1"/>
  <c r="E34" i="27"/>
  <c r="F11" i="26"/>
  <c r="F11" i="22"/>
  <c r="F11" i="21"/>
  <c r="F12" i="20"/>
  <c r="F11" i="19"/>
  <c r="F11" i="18"/>
  <c r="H34" i="27" l="1"/>
  <c r="C34" i="27"/>
  <c r="G34" i="27" s="1"/>
  <c r="E24" i="27"/>
  <c r="D24" i="27"/>
  <c r="F24" i="27" s="1"/>
  <c r="F23" i="27"/>
  <c r="G23" i="27"/>
  <c r="F11" i="3"/>
  <c r="F12" i="3"/>
  <c r="F10" i="2"/>
  <c r="F9" i="2"/>
  <c r="F11" i="1"/>
  <c r="G24" i="27" l="1"/>
  <c r="D26" i="27"/>
  <c r="E26" i="27"/>
  <c r="G26" i="27" s="1"/>
  <c r="F12" i="4"/>
  <c r="F11" i="4"/>
  <c r="F12" i="2"/>
  <c r="F11" i="2"/>
  <c r="F12" i="1"/>
  <c r="F26" i="27" l="1"/>
  <c r="H26" i="27" s="1"/>
  <c r="M54" i="27" l="1"/>
  <c r="L54" i="27"/>
  <c r="L55" i="27" s="1"/>
  <c r="L56" i="27" s="1"/>
  <c r="L58" i="27" s="1"/>
  <c r="M55" i="27" l="1"/>
  <c r="M56" i="27" s="1"/>
  <c r="L46" i="27"/>
  <c r="M46" i="27"/>
  <c r="J46" i="27"/>
  <c r="M58" i="27" l="1"/>
  <c r="L47" i="27"/>
  <c r="L48" i="27" s="1"/>
  <c r="M48" i="27"/>
  <c r="M47" i="27"/>
  <c r="J54" i="27"/>
  <c r="K46" i="27"/>
  <c r="L38" i="27"/>
  <c r="M38" i="27"/>
  <c r="J38" i="27"/>
  <c r="K54" i="27" l="1"/>
  <c r="M50" i="27"/>
  <c r="L50" i="27"/>
  <c r="L39" i="27"/>
  <c r="L40" i="27" s="1"/>
  <c r="M40" i="27"/>
  <c r="M39" i="27"/>
  <c r="K38" i="27"/>
  <c r="B78" i="27"/>
  <c r="C78" i="27" l="1"/>
  <c r="L42" i="27"/>
  <c r="D78" i="27"/>
  <c r="M42" i="27"/>
  <c r="D70" i="27"/>
  <c r="B70" i="27"/>
  <c r="E70" i="27"/>
  <c r="F70" i="27" l="1"/>
  <c r="D71" i="27"/>
  <c r="D72" i="27" s="1"/>
  <c r="D79" i="27"/>
  <c r="D80" i="27" s="1"/>
  <c r="F78" i="27"/>
  <c r="E72" i="27"/>
  <c r="E71" i="27"/>
  <c r="E78" i="27"/>
  <c r="C70" i="27"/>
  <c r="G70" i="27" s="1"/>
  <c r="L70" i="27"/>
  <c r="J70" i="27"/>
  <c r="M70" i="27"/>
  <c r="D74" i="27" l="1"/>
  <c r="D82" i="27"/>
  <c r="M72" i="27"/>
  <c r="M71" i="27"/>
  <c r="E74" i="27"/>
  <c r="L71" i="27"/>
  <c r="L72" i="27" s="1"/>
  <c r="E79" i="27"/>
  <c r="E80" i="27"/>
  <c r="G78" i="27"/>
  <c r="K70" i="27"/>
  <c r="L62" i="27"/>
  <c r="J62" i="27"/>
  <c r="E82" i="27" l="1"/>
  <c r="L63" i="27"/>
  <c r="L64" i="27" s="1"/>
  <c r="M74" i="27"/>
  <c r="L74" i="27"/>
  <c r="M62" i="27"/>
  <c r="K62" i="27"/>
  <c r="M30" i="27"/>
  <c r="M31" i="27" l="1"/>
  <c r="M32" i="27"/>
  <c r="L30" i="27"/>
  <c r="M63" i="27"/>
  <c r="M64" i="27"/>
  <c r="L66" i="27"/>
  <c r="L22" i="27"/>
  <c r="M22" i="27"/>
  <c r="M34" i="27" l="1"/>
  <c r="M66" i="27"/>
  <c r="M24" i="27"/>
  <c r="M23" i="27"/>
  <c r="L23" i="27"/>
  <c r="L24" i="27" s="1"/>
  <c r="L31" i="27"/>
  <c r="L32" i="27" s="1"/>
  <c r="M26" i="27" l="1"/>
  <c r="L34" i="27"/>
  <c r="L26" i="27"/>
  <c r="N26" i="27" l="1"/>
  <c r="O26" i="27" s="1"/>
  <c r="N34" i="27"/>
  <c r="O34" i="27" s="1"/>
  <c r="B62" i="27"/>
  <c r="D62" i="27"/>
  <c r="E62" i="27"/>
  <c r="F62" i="27" l="1"/>
  <c r="D63" i="27"/>
  <c r="D64" i="27" s="1"/>
  <c r="E64" i="27"/>
  <c r="E63" i="27"/>
  <c r="C62" i="27"/>
  <c r="D66" i="27" l="1"/>
  <c r="E66" i="27"/>
  <c r="G62" i="27"/>
  <c r="D54" i="27"/>
  <c r="B54" i="27"/>
  <c r="F54" i="27" l="1"/>
  <c r="D55" i="27"/>
  <c r="E54" i="27"/>
  <c r="C54" i="27"/>
  <c r="D56" i="27" l="1"/>
  <c r="E55" i="27"/>
  <c r="E56" i="27"/>
  <c r="G54" i="27"/>
  <c r="D46" i="27"/>
  <c r="B46" i="27"/>
  <c r="D47" i="27" l="1"/>
  <c r="D48" i="27" s="1"/>
  <c r="D50" i="27"/>
  <c r="F46" i="27"/>
  <c r="D58" i="27"/>
  <c r="E58" i="27"/>
  <c r="E46" i="27"/>
  <c r="C46" i="27"/>
  <c r="G46" i="27" l="1"/>
  <c r="E48" i="27"/>
  <c r="E47" i="27"/>
  <c r="D38" i="27"/>
  <c r="B38" i="27"/>
  <c r="E38" i="27"/>
  <c r="E40" i="27" l="1"/>
  <c r="E16" i="27" s="1"/>
  <c r="S7" i="27" s="1"/>
  <c r="U7" i="27" s="1"/>
  <c r="E39" i="27"/>
  <c r="E15" i="27" s="1"/>
  <c r="S6" i="27" s="1"/>
  <c r="U6" i="27" s="1"/>
  <c r="E14" i="27"/>
  <c r="E50" i="27"/>
  <c r="D39" i="27"/>
  <c r="D14" i="27"/>
  <c r="F38" i="27"/>
  <c r="B14" i="27"/>
  <c r="C38" i="27"/>
  <c r="E42" i="27" l="1"/>
  <c r="B6" i="27"/>
  <c r="G38" i="27"/>
  <c r="C14" i="27"/>
  <c r="S5" i="27"/>
  <c r="E18" i="27"/>
  <c r="D40" i="27"/>
  <c r="D15" i="27"/>
  <c r="D16" i="27" l="1"/>
  <c r="D18" i="27" s="1"/>
  <c r="D42" i="27"/>
  <c r="O5" i="27"/>
  <c r="C6" i="27"/>
  <c r="U5" i="27"/>
  <c r="U9" i="27" s="1"/>
  <c r="S9" i="27"/>
  <c r="R12" i="27" l="1"/>
  <c r="S12" i="27" s="1"/>
  <c r="R5" i="27"/>
  <c r="C41" i="27" l="1"/>
  <c r="B41" i="27"/>
  <c r="B49" i="27" l="1"/>
  <c r="B39" i="27"/>
  <c r="C39" i="27"/>
  <c r="B40" i="27" l="1"/>
  <c r="F40" i="27" s="1"/>
  <c r="F39" i="27"/>
  <c r="G39" i="27"/>
  <c r="C40" i="27"/>
  <c r="G40" i="27" s="1"/>
  <c r="C49" i="27"/>
  <c r="B47" i="27"/>
  <c r="B57" i="27"/>
  <c r="C57" i="27"/>
  <c r="C42" i="27" l="1"/>
  <c r="G42" i="27" s="1"/>
  <c r="B48" i="27"/>
  <c r="F48" i="27" s="1"/>
  <c r="F47" i="27"/>
  <c r="B42" i="27"/>
  <c r="F42" i="27" s="1"/>
  <c r="H42" i="27" s="1"/>
  <c r="B65" i="27"/>
  <c r="C65" i="27"/>
  <c r="B55" i="27"/>
  <c r="C55" i="27"/>
  <c r="C47" i="27" l="1"/>
  <c r="B50" i="27"/>
  <c r="F50" i="27" s="1"/>
  <c r="H50" i="27" s="1"/>
  <c r="B56" i="27"/>
  <c r="F55" i="27"/>
  <c r="C56" i="27"/>
  <c r="C58" i="27" s="1"/>
  <c r="G58" i="27" s="1"/>
  <c r="G55" i="27"/>
  <c r="C73" i="27"/>
  <c r="B73" i="27"/>
  <c r="B63" i="27"/>
  <c r="C63" i="27"/>
  <c r="C48" i="27" l="1"/>
  <c r="G48" i="27" s="1"/>
  <c r="G47" i="27"/>
  <c r="C64" i="27"/>
  <c r="G64" i="27" s="1"/>
  <c r="C66" i="27"/>
  <c r="G66" i="27" s="1"/>
  <c r="G63" i="27"/>
  <c r="B58" i="27"/>
  <c r="F58" i="27" s="1"/>
  <c r="H58" i="27" s="1"/>
  <c r="F56" i="27"/>
  <c r="F63" i="27"/>
  <c r="B64" i="27"/>
  <c r="F64" i="27" s="1"/>
  <c r="G56" i="27"/>
  <c r="B71" i="27"/>
  <c r="C71" i="27"/>
  <c r="C81" i="27" l="1"/>
  <c r="C50" i="27"/>
  <c r="G50" i="27" s="1"/>
  <c r="G71" i="27"/>
  <c r="C72" i="27"/>
  <c r="C74" i="27" s="1"/>
  <c r="G74" i="27" s="1"/>
  <c r="B81" i="27"/>
  <c r="B66" i="27"/>
  <c r="F66" i="27" s="1"/>
  <c r="H66" i="27" s="1"/>
  <c r="B72" i="27"/>
  <c r="F71" i="27"/>
  <c r="C79" i="27" l="1"/>
  <c r="F72" i="27"/>
  <c r="B79" i="27"/>
  <c r="B74" i="27"/>
  <c r="F74" i="27" s="1"/>
  <c r="H74" i="27" s="1"/>
  <c r="G72" i="27"/>
  <c r="C80" i="27" l="1"/>
  <c r="G80" i="27" s="1"/>
  <c r="G79" i="27"/>
  <c r="C82" i="27"/>
  <c r="G82" i="27" s="1"/>
  <c r="B80" i="27"/>
  <c r="F79" i="27"/>
  <c r="K41" i="27"/>
  <c r="J41" i="27"/>
  <c r="F80" i="27" l="1"/>
  <c r="B82" i="27"/>
  <c r="F82" i="27" s="1"/>
  <c r="H82" i="27" s="1"/>
  <c r="K49" i="27"/>
  <c r="J49" i="27"/>
  <c r="J39" i="27"/>
  <c r="K39" i="27"/>
  <c r="J40" i="27" l="1"/>
  <c r="K40" i="27"/>
  <c r="K42" i="27" s="1"/>
  <c r="K57" i="27"/>
  <c r="J57" i="27"/>
  <c r="K47" i="27"/>
  <c r="K48" i="27" s="1"/>
  <c r="K50" i="27" s="1"/>
  <c r="J47" i="27"/>
  <c r="J48" i="27" l="1"/>
  <c r="J50" i="27"/>
  <c r="N50" i="27" s="1"/>
  <c r="O50" i="27" s="1"/>
  <c r="J42" i="27"/>
  <c r="N42" i="27" s="1"/>
  <c r="O42" i="27" s="1"/>
  <c r="J55" i="27"/>
  <c r="J65" i="27"/>
  <c r="K65" i="27"/>
  <c r="K55" i="27"/>
  <c r="K56" i="27" l="1"/>
  <c r="K58" i="27" s="1"/>
  <c r="J56" i="27"/>
  <c r="J73" i="27"/>
  <c r="B17" i="27" s="1"/>
  <c r="B9" i="27" s="1"/>
  <c r="K73" i="27"/>
  <c r="C17" i="27" s="1"/>
  <c r="K63" i="27"/>
  <c r="J63" i="27"/>
  <c r="O8" i="27" l="1"/>
  <c r="R8" i="27" s="1"/>
  <c r="C9" i="27"/>
  <c r="J64" i="27"/>
  <c r="J66" i="27" s="1"/>
  <c r="N66" i="27" s="1"/>
  <c r="O66" i="27" s="1"/>
  <c r="K64" i="27"/>
  <c r="K66" i="27" s="1"/>
  <c r="J58" i="27"/>
  <c r="N58" i="27" s="1"/>
  <c r="O58" i="27" s="1"/>
  <c r="J71" i="27"/>
  <c r="J72" i="27" s="1"/>
  <c r="J74" i="27" s="1"/>
  <c r="N74" i="27" s="1"/>
  <c r="O74" i="27" s="1"/>
  <c r="K71" i="27"/>
  <c r="C15" i="27" s="1"/>
  <c r="B16" i="27" l="1"/>
  <c r="B8" i="27" s="1"/>
  <c r="C7" i="27"/>
  <c r="O6" i="27"/>
  <c r="K72" i="27"/>
  <c r="C16" i="27" s="1"/>
  <c r="B15" i="27"/>
  <c r="K74" i="27" l="1"/>
  <c r="C18" i="27"/>
  <c r="C8" i="27"/>
  <c r="C10" i="27" s="1"/>
  <c r="O7" i="27"/>
  <c r="R7" i="27" s="1"/>
  <c r="R6" i="27"/>
  <c r="B7" i="27"/>
  <c r="B10" i="27" s="1"/>
  <c r="B18" i="27"/>
  <c r="R9" i="27" l="1"/>
  <c r="O9" i="27"/>
</calcChain>
</file>

<file path=xl/sharedStrings.xml><?xml version="1.0" encoding="utf-8"?>
<sst xmlns="http://schemas.openxmlformats.org/spreadsheetml/2006/main" count="890" uniqueCount="153">
  <si>
    <t>Załacznik Nr 1/I
do SIWZ</t>
  </si>
  <si>
    <t>Lp</t>
  </si>
  <si>
    <t xml:space="preserve"> Wyszczególnienie cen</t>
  </si>
  <si>
    <t>CENY JEDNOSTKOWE NETTO</t>
  </si>
  <si>
    <t>Liczba jednostek sprzętowych (posypywarek)</t>
  </si>
  <si>
    <t>Zakres prac
 (w km)</t>
  </si>
  <si>
    <t>Liczba akcji 
(w szt.)</t>
  </si>
  <si>
    <t>Wartość (w zł)
NETTO</t>
  </si>
  <si>
    <t>VAT (8%)</t>
  </si>
  <si>
    <t>Wartość (w zł)
BRUTTO</t>
  </si>
  <si>
    <t>cyfrowo</t>
  </si>
  <si>
    <t xml:space="preserve">za 1 km pasa posypywania chlorkiem sodu </t>
  </si>
  <si>
    <t xml:space="preserve">CZ1,1= </t>
  </si>
  <si>
    <t xml:space="preserve">za 1 km pasa posypywania mieszanką chlorku sodu z chlorkiem wapnia </t>
  </si>
  <si>
    <t>CZ1,2=</t>
  </si>
  <si>
    <t xml:space="preserve"> za 1 km pasa płużenia</t>
  </si>
  <si>
    <t>CZ1,3 P=</t>
  </si>
  <si>
    <t>za 1 km pasa płużenia</t>
  </si>
  <si>
    <t>za 1 km  pasa posypywania chlorkiem sodu w trakcie płużenia</t>
  </si>
  <si>
    <t>CZ1,4=</t>
  </si>
  <si>
    <t>za 1 km  pasa posypywania mieszanką chlorku sodu z chlorkiem wapnia w trakcie płużenia</t>
  </si>
  <si>
    <t>CZ1,5=</t>
  </si>
  <si>
    <t>za jednostkę sprzętową (posypywarkę) uczestniczącą w akcji ALFA 0</t>
  </si>
  <si>
    <t>za jednostkę sprzętową (posypywarkę) uczestniczącą w akcji GAMMA 0</t>
  </si>
  <si>
    <t xml:space="preserve">CZ1,7= </t>
  </si>
  <si>
    <t xml:space="preserve">za doczyszczenie 1 km jezdni ulicy </t>
  </si>
  <si>
    <t xml:space="preserve">CZ1,8= </t>
  </si>
  <si>
    <t>……………………….……………………………………………………</t>
  </si>
  <si>
    <t>(podpis uprawnionego przedstawiciela Wykonawcy)</t>
  </si>
  <si>
    <t>Kosztorys dla rejonu I</t>
  </si>
  <si>
    <t xml:space="preserve">za 1 km pasa posypywania kruszywem </t>
  </si>
  <si>
    <t>CZ1,6=</t>
  </si>
  <si>
    <t>CL1=</t>
  </si>
  <si>
    <t>CL2=</t>
  </si>
  <si>
    <t>Łącznie wartość prac CX (suma poz. 1÷11):</t>
  </si>
  <si>
    <t>Kosztorys dla rejonu II</t>
  </si>
  <si>
    <t>Łącznie wartość prac CX (suma poz. 1÷10):</t>
  </si>
  <si>
    <t>Kosztorys dla rejonu III</t>
  </si>
  <si>
    <t>Kosztorys dla rejonu IV</t>
  </si>
  <si>
    <t>Kosztorys dla rejonu V</t>
  </si>
  <si>
    <t>Kosztorys dla rejonu VI</t>
  </si>
  <si>
    <t>Kosztorys dla rejonu VII</t>
  </si>
  <si>
    <t>Kosztorys dla rejonu VIII</t>
  </si>
  <si>
    <t>Kosztorys dla rejonu IX</t>
  </si>
  <si>
    <t>Kosztorys dla rejonu X</t>
  </si>
  <si>
    <t>Kosztorys dla rejonu XI</t>
  </si>
  <si>
    <t>Kosztorys dla rejonu XII</t>
  </si>
  <si>
    <t>Kosztorys dla rejonu XIII</t>
  </si>
  <si>
    <t>Kosztorys dla rejonu XIV</t>
  </si>
  <si>
    <t>Kosztorys dla rejonu XV</t>
  </si>
  <si>
    <t>Załacznik Nr 1/II
do SIWZ</t>
  </si>
  <si>
    <t>Załacznik Nr 1/III
do SIWZ</t>
  </si>
  <si>
    <t>Załacznik Nr 1/IV
do SIWZ</t>
  </si>
  <si>
    <t xml:space="preserve">CZ1,9= </t>
  </si>
  <si>
    <t>Maksymalny %
łącznej wartości prac (CX)</t>
  </si>
  <si>
    <t xml:space="preserve">max do 0,20 % </t>
  </si>
  <si>
    <t>max do 0,20 %</t>
  </si>
  <si>
    <t xml:space="preserve">max do 0,10 % </t>
  </si>
  <si>
    <t xml:space="preserve">max do 0,30 % </t>
  </si>
  <si>
    <t>max do 4,45 %</t>
  </si>
  <si>
    <t xml:space="preserve">max do 0,70 % </t>
  </si>
  <si>
    <t>max do 4,80 %</t>
  </si>
  <si>
    <t xml:space="preserve">max do 1,00 % </t>
  </si>
  <si>
    <t>max do 5,25 %</t>
  </si>
  <si>
    <t>max do 0,95 %</t>
  </si>
  <si>
    <t>max do 0,15 %</t>
  </si>
  <si>
    <t>max do 5,10 %</t>
  </si>
  <si>
    <t xml:space="preserve">max do 0,95 % </t>
  </si>
  <si>
    <t xml:space="preserve">max do 0,15 % </t>
  </si>
  <si>
    <t xml:space="preserve">max do 5,25 % </t>
  </si>
  <si>
    <t xml:space="preserve">max do 0,85 % </t>
  </si>
  <si>
    <t xml:space="preserve">max do 1,05 % </t>
  </si>
  <si>
    <t>max do 0,05 %</t>
  </si>
  <si>
    <t>max do 0,30 %</t>
  </si>
  <si>
    <t xml:space="preserve">max do 1,15 % </t>
  </si>
  <si>
    <t>max do 5,55 %</t>
  </si>
  <si>
    <t xml:space="preserve">max do 2,35 % </t>
  </si>
  <si>
    <t>max do 4,55 %</t>
  </si>
  <si>
    <t xml:space="preserve">max do 2,55 % </t>
  </si>
  <si>
    <t>max do 5,60 %</t>
  </si>
  <si>
    <t xml:space="preserve">max do 0,90 % </t>
  </si>
  <si>
    <t xml:space="preserve">max do 0,25 % </t>
  </si>
  <si>
    <t>max do 5,00 %</t>
  </si>
  <si>
    <t>Szacunkowe koszty kompleksowego mechanicznego oczyszczania jezdni ulic m. st. Warszawy 
w sezonie zimowym i letnim w latach 2021 – 2024
dla rejonów I-XV (nowy zakres i ceny z aktualnie obowiązujących umów 2018 - 2021)</t>
  </si>
  <si>
    <t>Rok</t>
  </si>
  <si>
    <t>Utrzymanie zimowe</t>
  </si>
  <si>
    <t>Plan/limit planowane</t>
  </si>
  <si>
    <t>Różnice</t>
  </si>
  <si>
    <t>Utrzymanie letnie</t>
  </si>
  <si>
    <t>zakres</t>
  </si>
  <si>
    <t>jezdni ulic</t>
  </si>
  <si>
    <t xml:space="preserve">Łącznie działania </t>
  </si>
  <si>
    <t>sypanie</t>
  </si>
  <si>
    <t>płużenia</t>
  </si>
  <si>
    <t>A0</t>
  </si>
  <si>
    <t>G0</t>
  </si>
  <si>
    <t>D</t>
  </si>
  <si>
    <t>Przyjęto do wniosku finansowego</t>
  </si>
  <si>
    <t>Brutto</t>
  </si>
  <si>
    <t>S</t>
  </si>
  <si>
    <t>Netto</t>
  </si>
  <si>
    <t>od 15.10.2021</t>
  </si>
  <si>
    <t>M</t>
  </si>
  <si>
    <t>sprzątanie</t>
  </si>
  <si>
    <t>zmywania</t>
  </si>
  <si>
    <t>PŁ</t>
  </si>
  <si>
    <t>PŁS</t>
  </si>
  <si>
    <t>do 14.04.2024</t>
  </si>
  <si>
    <t>brak danych</t>
  </si>
  <si>
    <t>-</t>
  </si>
  <si>
    <t>∑</t>
  </si>
  <si>
    <t>RAZEM</t>
  </si>
  <si>
    <t>w tym:</t>
  </si>
  <si>
    <t>zima</t>
  </si>
  <si>
    <t>lato</t>
  </si>
  <si>
    <t>Łącznie</t>
  </si>
  <si>
    <t>REJON I</t>
  </si>
  <si>
    <t>REJON IX</t>
  </si>
  <si>
    <t>REJON II</t>
  </si>
  <si>
    <t>REJON X</t>
  </si>
  <si>
    <t>REJON III</t>
  </si>
  <si>
    <t>REJON XI</t>
  </si>
  <si>
    <t>REJON IV</t>
  </si>
  <si>
    <t>REJON XII</t>
  </si>
  <si>
    <t>REJON V</t>
  </si>
  <si>
    <t>REJON XIII</t>
  </si>
  <si>
    <t>REJON VI</t>
  </si>
  <si>
    <t>REJON XIV</t>
  </si>
  <si>
    <t>REJON VII</t>
  </si>
  <si>
    <t>REJON XV</t>
  </si>
  <si>
    <t>REJON VIII</t>
  </si>
  <si>
    <t>max do 5,05 %</t>
  </si>
  <si>
    <t>max do 5,30 %</t>
  </si>
  <si>
    <t>max do 5,15 %</t>
  </si>
  <si>
    <t xml:space="preserve">max do 1,10 % </t>
  </si>
  <si>
    <t>Łącznie wartość prac sprzątania i zmywania (suma poz. 10÷11):</t>
  </si>
  <si>
    <t>max do 40 %</t>
  </si>
  <si>
    <t>za sprzątanie 1 km jezdni ulicy</t>
  </si>
  <si>
    <t>za zmywanie 1 km jezdni ulicy</t>
  </si>
  <si>
    <t>Łącznie wartość prac sprzątania i zmywania (suma poz. 9÷10):</t>
  </si>
  <si>
    <t>ZOM/KP/8/20</t>
  </si>
  <si>
    <t>Załacznik Nr 1/V
do SIWZ</t>
  </si>
  <si>
    <t>Załacznik Nr 1/VI
do SIWZ</t>
  </si>
  <si>
    <t>Załacznik Nr 1/VII
do SIWZ</t>
  </si>
  <si>
    <t>Załacznik Nr 1/VIII
do SIWZ</t>
  </si>
  <si>
    <t>Załacznik Nr 1/IX
do SIWZ</t>
  </si>
  <si>
    <t>Załacznik Nr 1/XV
do SIWZ</t>
  </si>
  <si>
    <t>Załacznik Nr 1/XIV
do SIWZ</t>
  </si>
  <si>
    <t>Załacznik Nr 1/XIII
do SIWZ</t>
  </si>
  <si>
    <t>Załacznik Nr 1/XII
do SIWZ</t>
  </si>
  <si>
    <t>Załacznik Nr 1/XI
do SIWZ</t>
  </si>
  <si>
    <t>Załacznik Nr 1/X
do SIWZ</t>
  </si>
  <si>
    <t>Łącznie wartość prac CX x 3 sezony: = cena ofertowa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</si>
</sst>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Century Gothic"/>
      <family val="2"/>
      <charset val="238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sz val="11"/>
      <name val="Century Gothic"/>
      <family val="2"/>
      <charset val="238"/>
    </font>
    <font>
      <sz val="9"/>
      <color indexed="8"/>
      <name val="Century Gothic"/>
      <family val="2"/>
    </font>
    <font>
      <sz val="10"/>
      <name val="Century Gothic"/>
      <family val="2"/>
    </font>
    <font>
      <b/>
      <i/>
      <sz val="8"/>
      <name val="Century Gothic"/>
      <family val="2"/>
      <charset val="238"/>
    </font>
    <font>
      <b/>
      <i/>
      <sz val="14"/>
      <color indexed="8"/>
      <name val="Century Gothic"/>
      <family val="2"/>
      <charset val="238"/>
    </font>
    <font>
      <sz val="14"/>
      <color indexed="8"/>
      <name val="Century Gothic"/>
      <family val="2"/>
      <charset val="238"/>
    </font>
    <font>
      <b/>
      <sz val="14"/>
      <color indexed="8"/>
      <name val="Century Gothic"/>
      <family val="2"/>
      <charset val="238"/>
    </font>
    <font>
      <b/>
      <sz val="12"/>
      <name val="Century Gothic"/>
      <family val="2"/>
      <charset val="238"/>
    </font>
    <font>
      <sz val="11"/>
      <name val="Century Gothic"/>
      <family val="2"/>
    </font>
    <font>
      <sz val="10"/>
      <color indexed="8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color theme="0"/>
      <name val="Century Gothic"/>
      <family val="2"/>
      <charset val="238"/>
    </font>
    <font>
      <b/>
      <sz val="11"/>
      <name val="Century Gothic"/>
      <family val="2"/>
      <charset val="238"/>
    </font>
    <font>
      <sz val="10"/>
      <color theme="0"/>
      <name val="Arial"/>
      <family val="2"/>
      <charset val="238"/>
    </font>
    <font>
      <b/>
      <sz val="10"/>
      <name val="Century Gothic"/>
      <family val="2"/>
      <charset val="238"/>
    </font>
    <font>
      <b/>
      <sz val="10"/>
      <name val="Arial"/>
      <family val="2"/>
      <charset val="238"/>
    </font>
    <font>
      <b/>
      <i/>
      <sz val="10"/>
      <name val="Century Gothic"/>
      <family val="2"/>
      <charset val="238"/>
    </font>
    <font>
      <sz val="10"/>
      <name val="Calibri"/>
      <family val="2"/>
      <charset val="238"/>
      <scheme val="minor"/>
    </font>
    <font>
      <sz val="1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0"/>
      <name val="Century Gothic"/>
      <family val="2"/>
      <charset val="238"/>
    </font>
    <font>
      <b/>
      <sz val="10"/>
      <color theme="0"/>
      <name val="Century Gothic"/>
      <family val="2"/>
      <charset val="238"/>
    </font>
    <font>
      <b/>
      <u val="singleAccounting"/>
      <sz val="10"/>
      <color theme="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/>
      <diagonal style="thin">
        <color indexed="8"/>
      </diagonal>
    </border>
    <border diagonalUp="1" diagonalDown="1">
      <left/>
      <right/>
      <top style="thin">
        <color indexed="8"/>
      </top>
      <bottom style="medium">
        <color indexed="8"/>
      </bottom>
      <diagonal style="thin">
        <color indexed="64"/>
      </diagonal>
    </border>
    <border diagonalUp="1" diagonalDown="1">
      <left/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47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4" fontId="2" fillId="0" borderId="0" xfId="2" applyNumberFormat="1" applyAlignment="1">
      <alignment vertical="center"/>
    </xf>
    <xf numFmtId="4" fontId="2" fillId="0" borderId="0" xfId="2" applyNumberFormat="1" applyFont="1" applyAlignment="1">
      <alignment vertical="center"/>
    </xf>
    <xf numFmtId="0" fontId="2" fillId="0" borderId="0" xfId="2"/>
    <xf numFmtId="0" fontId="4" fillId="0" borderId="0" xfId="2" applyFont="1" applyAlignment="1">
      <alignment vertical="top" wrapText="1"/>
    </xf>
    <xf numFmtId="9" fontId="5" fillId="0" borderId="0" xfId="1" applyFont="1" applyBorder="1" applyAlignment="1">
      <alignment horizontal="center" vertical="center"/>
    </xf>
    <xf numFmtId="0" fontId="6" fillId="0" borderId="0" xfId="2" applyFont="1"/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9" fillId="0" borderId="0" xfId="2" applyFont="1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vertical="center" wrapText="1"/>
    </xf>
    <xf numFmtId="0" fontId="7" fillId="0" borderId="2" xfId="2" applyFont="1" applyBorder="1" applyAlignment="1">
      <alignment horizontal="left" vertical="center"/>
    </xf>
    <xf numFmtId="4" fontId="5" fillId="0" borderId="6" xfId="2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64" fontId="8" fillId="0" borderId="7" xfId="3" applyNumberFormat="1" applyFont="1" applyBorder="1" applyAlignment="1">
      <alignment vertical="center"/>
    </xf>
    <xf numFmtId="165" fontId="9" fillId="0" borderId="0" xfId="1" applyNumberFormat="1" applyFont="1"/>
    <xf numFmtId="4" fontId="9" fillId="0" borderId="0" xfId="2" applyNumberFormat="1" applyFont="1"/>
    <xf numFmtId="4" fontId="5" fillId="0" borderId="8" xfId="2" applyNumberFormat="1" applyFont="1" applyBorder="1" applyAlignment="1">
      <alignment horizontal="center" vertical="center"/>
    </xf>
    <xf numFmtId="0" fontId="7" fillId="2" borderId="9" xfId="2" applyFont="1" applyFill="1" applyBorder="1" applyAlignment="1">
      <alignment vertical="center" wrapText="1"/>
    </xf>
    <xf numFmtId="4" fontId="5" fillId="0" borderId="9" xfId="2" applyNumberFormat="1" applyFont="1" applyBorder="1" applyAlignment="1">
      <alignment horizontal="center" vertical="center"/>
    </xf>
    <xf numFmtId="4" fontId="5" fillId="0" borderId="10" xfId="2" applyNumberFormat="1" applyFont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164" fontId="8" fillId="0" borderId="11" xfId="3" applyNumberFormat="1" applyFont="1" applyBorder="1" applyAlignment="1">
      <alignment vertical="center"/>
    </xf>
    <xf numFmtId="0" fontId="7" fillId="2" borderId="12" xfId="2" applyFont="1" applyFill="1" applyBorder="1" applyAlignment="1">
      <alignment vertical="center" wrapText="1"/>
    </xf>
    <xf numFmtId="4" fontId="5" fillId="2" borderId="12" xfId="2" applyNumberFormat="1" applyFont="1" applyFill="1" applyBorder="1" applyAlignment="1">
      <alignment horizontal="center" vertical="center"/>
    </xf>
    <xf numFmtId="4" fontId="5" fillId="2" borderId="13" xfId="2" applyNumberFormat="1" applyFont="1" applyFill="1" applyBorder="1" applyAlignment="1">
      <alignment horizontal="center" vertical="center"/>
    </xf>
    <xf numFmtId="4" fontId="7" fillId="2" borderId="12" xfId="2" applyNumberFormat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4" fontId="5" fillId="0" borderId="13" xfId="2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 wrapText="1"/>
    </xf>
    <xf numFmtId="9" fontId="6" fillId="0" borderId="0" xfId="1" applyFont="1"/>
    <xf numFmtId="0" fontId="7" fillId="2" borderId="2" xfId="2" applyFont="1" applyFill="1" applyBorder="1" applyAlignment="1">
      <alignment vertical="center" wrapText="1"/>
    </xf>
    <xf numFmtId="4" fontId="7" fillId="0" borderId="6" xfId="2" applyNumberFormat="1" applyFont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4" fontId="5" fillId="2" borderId="6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4" fontId="6" fillId="0" borderId="0" xfId="2" applyNumberFormat="1" applyFont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2" fillId="0" borderId="0" xfId="2" applyNumberFormat="1" applyFont="1" applyAlignment="1">
      <alignment vertical="center"/>
    </xf>
    <xf numFmtId="164" fontId="13" fillId="0" borderId="0" xfId="0" applyNumberFormat="1" applyFont="1" applyFill="1" applyBorder="1" applyAlignment="1"/>
    <xf numFmtId="164" fontId="2" fillId="0" borderId="0" xfId="2" applyNumberFormat="1"/>
    <xf numFmtId="0" fontId="6" fillId="0" borderId="0" xfId="2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9" fontId="12" fillId="0" borderId="0" xfId="1" applyFont="1" applyAlignment="1">
      <alignment vertical="center"/>
    </xf>
    <xf numFmtId="164" fontId="13" fillId="0" borderId="0" xfId="0" applyNumberFormat="1" applyFont="1" applyFill="1" applyBorder="1" applyAlignment="1">
      <alignment vertical="top"/>
    </xf>
    <xf numFmtId="165" fontId="2" fillId="0" borderId="0" xfId="1" applyNumberFormat="1" applyFont="1"/>
    <xf numFmtId="0" fontId="1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7" fillId="2" borderId="9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vertical="center"/>
    </xf>
    <xf numFmtId="0" fontId="7" fillId="0" borderId="16" xfId="2" applyFont="1" applyBorder="1" applyAlignment="1">
      <alignment horizontal="center" vertical="center"/>
    </xf>
    <xf numFmtId="0" fontId="7" fillId="2" borderId="5" xfId="2" applyFont="1" applyFill="1" applyBorder="1" applyAlignment="1">
      <alignment vertical="center" wrapText="1"/>
    </xf>
    <xf numFmtId="4" fontId="5" fillId="0" borderId="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8" fillId="0" borderId="21" xfId="3" applyNumberFormat="1" applyFont="1" applyBorder="1" applyAlignment="1">
      <alignment vertical="center"/>
    </xf>
    <xf numFmtId="0" fontId="7" fillId="0" borderId="22" xfId="2" applyFont="1" applyBorder="1" applyAlignment="1">
      <alignment horizontal="center" vertical="center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left" vertical="center"/>
    </xf>
    <xf numFmtId="4" fontId="5" fillId="0" borderId="3" xfId="2" applyNumberFormat="1" applyFont="1" applyBorder="1" applyAlignment="1">
      <alignment horizontal="center" vertical="center"/>
    </xf>
    <xf numFmtId="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64" fontId="8" fillId="0" borderId="23" xfId="3" applyNumberFormat="1" applyFont="1" applyBorder="1" applyAlignment="1">
      <alignment vertical="center"/>
    </xf>
    <xf numFmtId="0" fontId="7" fillId="2" borderId="5" xfId="2" applyFont="1" applyFill="1" applyBorder="1" applyAlignment="1">
      <alignment horizontal="left" vertical="center"/>
    </xf>
    <xf numFmtId="4" fontId="7" fillId="2" borderId="5" xfId="2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/>
    </xf>
    <xf numFmtId="164" fontId="8" fillId="0" borderId="25" xfId="3" applyNumberFormat="1" applyFont="1" applyBorder="1" applyAlignment="1">
      <alignment vertical="center"/>
    </xf>
    <xf numFmtId="0" fontId="16" fillId="0" borderId="20" xfId="2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top"/>
    </xf>
    <xf numFmtId="0" fontId="7" fillId="0" borderId="2" xfId="2" applyFont="1" applyBorder="1" applyAlignment="1">
      <alignment vertical="center"/>
    </xf>
    <xf numFmtId="0" fontId="2" fillId="0" borderId="0" xfId="2" applyFont="1"/>
    <xf numFmtId="9" fontId="8" fillId="0" borderId="2" xfId="3" applyNumberFormat="1" applyFont="1" applyBorder="1" applyAlignment="1">
      <alignment horizontal="center" vertical="center"/>
    </xf>
    <xf numFmtId="9" fontId="8" fillId="0" borderId="3" xfId="3" applyNumberFormat="1" applyFont="1" applyBorder="1" applyAlignment="1">
      <alignment horizontal="center" vertical="center"/>
    </xf>
    <xf numFmtId="9" fontId="8" fillId="0" borderId="9" xfId="3" applyNumberFormat="1" applyFont="1" applyBorder="1" applyAlignment="1">
      <alignment horizontal="center" vertical="center"/>
    </xf>
    <xf numFmtId="9" fontId="8" fillId="0" borderId="12" xfId="3" applyNumberFormat="1" applyFont="1" applyBorder="1" applyAlignment="1">
      <alignment horizontal="center" vertical="center"/>
    </xf>
    <xf numFmtId="9" fontId="8" fillId="0" borderId="5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164" fontId="8" fillId="0" borderId="19" xfId="3" applyNumberFormat="1" applyFont="1" applyBorder="1" applyAlignment="1">
      <alignment horizontal="center" vertical="center"/>
    </xf>
    <xf numFmtId="164" fontId="8" fillId="0" borderId="24" xfId="3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vertical="center"/>
    </xf>
    <xf numFmtId="164" fontId="8" fillId="0" borderId="3" xfId="3" applyNumberFormat="1" applyFont="1" applyBorder="1" applyAlignment="1">
      <alignment vertical="center"/>
    </xf>
    <xf numFmtId="164" fontId="8" fillId="0" borderId="9" xfId="3" applyNumberFormat="1" applyFont="1" applyBorder="1" applyAlignment="1">
      <alignment vertical="center"/>
    </xf>
    <xf numFmtId="164" fontId="8" fillId="0" borderId="12" xfId="3" applyNumberFormat="1" applyFont="1" applyBorder="1" applyAlignment="1">
      <alignment vertical="center"/>
    </xf>
    <xf numFmtId="164" fontId="17" fillId="0" borderId="18" xfId="3" applyNumberFormat="1" applyFont="1" applyBorder="1" applyAlignment="1">
      <alignment vertical="center"/>
    </xf>
    <xf numFmtId="164" fontId="17" fillId="0" borderId="24" xfId="3" applyNumberFormat="1" applyFont="1" applyBorder="1" applyAlignment="1">
      <alignment horizontal="center" vertical="center"/>
    </xf>
    <xf numFmtId="164" fontId="8" fillId="0" borderId="5" xfId="3" applyNumberFormat="1" applyFont="1" applyBorder="1" applyAlignment="1">
      <alignment vertical="center"/>
    </xf>
    <xf numFmtId="4" fontId="5" fillId="0" borderId="0" xfId="1" applyNumberFormat="1" applyFont="1" applyBorder="1" applyAlignment="1">
      <alignment horizontal="center" vertical="center"/>
    </xf>
    <xf numFmtId="164" fontId="18" fillId="0" borderId="2" xfId="3" applyNumberFormat="1" applyFont="1" applyBorder="1" applyAlignment="1">
      <alignment vertical="center"/>
    </xf>
    <xf numFmtId="164" fontId="18" fillId="0" borderId="5" xfId="3" applyNumberFormat="1" applyFont="1" applyBorder="1" applyAlignment="1">
      <alignment vertical="center"/>
    </xf>
    <xf numFmtId="4" fontId="6" fillId="0" borderId="2" xfId="2" applyNumberFormat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164" fontId="18" fillId="0" borderId="3" xfId="3" applyNumberFormat="1" applyFont="1" applyBorder="1" applyAlignment="1">
      <alignment vertical="center"/>
    </xf>
    <xf numFmtId="4" fontId="5" fillId="0" borderId="27" xfId="2" applyNumberFormat="1" applyFont="1" applyBorder="1" applyAlignment="1">
      <alignment horizontal="center" vertical="center"/>
    </xf>
    <xf numFmtId="164" fontId="18" fillId="0" borderId="9" xfId="3" applyNumberFormat="1" applyFont="1" applyBorder="1" applyAlignment="1">
      <alignment vertical="center"/>
    </xf>
    <xf numFmtId="164" fontId="18" fillId="0" borderId="12" xfId="3" applyNumberFormat="1" applyFont="1" applyBorder="1" applyAlignment="1">
      <alignment vertical="center"/>
    </xf>
    <xf numFmtId="164" fontId="8" fillId="0" borderId="28" xfId="3" applyNumberFormat="1" applyFont="1" applyBorder="1" applyAlignment="1">
      <alignment vertical="center"/>
    </xf>
    <xf numFmtId="4" fontId="6" fillId="0" borderId="9" xfId="0" applyNumberFormat="1" applyFont="1" applyBorder="1" applyAlignment="1">
      <alignment horizontal="center" vertical="center"/>
    </xf>
    <xf numFmtId="0" fontId="2" fillId="0" borderId="0" xfId="5"/>
    <xf numFmtId="0" fontId="20" fillId="0" borderId="0" xfId="6" applyFont="1" applyAlignment="1">
      <alignment vertical="center"/>
    </xf>
    <xf numFmtId="0" fontId="21" fillId="0" borderId="0" xfId="6" applyFont="1" applyAlignment="1">
      <alignment vertical="center"/>
    </xf>
    <xf numFmtId="9" fontId="21" fillId="0" borderId="0" xfId="1" applyFont="1" applyAlignment="1">
      <alignment horizontal="left" vertical="center"/>
    </xf>
    <xf numFmtId="0" fontId="22" fillId="0" borderId="0" xfId="6" applyFont="1" applyAlignment="1">
      <alignment horizontal="center" vertical="center" wrapText="1"/>
    </xf>
    <xf numFmtId="0" fontId="23" fillId="0" borderId="0" xfId="5" applyFont="1"/>
    <xf numFmtId="9" fontId="23" fillId="0" borderId="0" xfId="1" applyFont="1" applyAlignment="1">
      <alignment horizontal="left"/>
    </xf>
    <xf numFmtId="0" fontId="2" fillId="0" borderId="0" xfId="5" applyFont="1"/>
    <xf numFmtId="0" fontId="2" fillId="0" borderId="0" xfId="5" applyFont="1" applyAlignment="1">
      <alignment horizontal="center" vertical="center"/>
    </xf>
    <xf numFmtId="9" fontId="22" fillId="0" borderId="0" xfId="6" applyNumberFormat="1" applyFont="1" applyAlignment="1">
      <alignment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/>
    </xf>
    <xf numFmtId="44" fontId="25" fillId="0" borderId="0" xfId="4" applyFont="1"/>
    <xf numFmtId="44" fontId="25" fillId="0" borderId="29" xfId="5" applyNumberFormat="1" applyFont="1" applyBorder="1" applyAlignment="1">
      <alignment horizontal="center" vertical="center"/>
    </xf>
    <xf numFmtId="0" fontId="25" fillId="0" borderId="29" xfId="5" applyFont="1" applyBorder="1" applyAlignment="1">
      <alignment horizontal="center" vertical="center"/>
    </xf>
    <xf numFmtId="0" fontId="25" fillId="0" borderId="29" xfId="5" applyFont="1" applyBorder="1" applyAlignment="1">
      <alignment horizontal="center" vertical="center" wrapText="1"/>
    </xf>
    <xf numFmtId="0" fontId="27" fillId="0" borderId="0" xfId="5" applyFont="1" applyAlignment="1">
      <alignment horizontal="center"/>
    </xf>
    <xf numFmtId="0" fontId="2" fillId="0" borderId="29" xfId="5" applyBorder="1" applyAlignment="1">
      <alignment horizontal="center" vertical="center"/>
    </xf>
    <xf numFmtId="4" fontId="2" fillId="0" borderId="29" xfId="5" applyNumberFormat="1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8" fillId="0" borderId="29" xfId="5" applyFont="1" applyBorder="1" applyAlignment="1">
      <alignment horizontal="center" vertical="center"/>
    </xf>
    <xf numFmtId="0" fontId="28" fillId="0" borderId="29" xfId="7" applyFont="1" applyBorder="1" applyAlignment="1">
      <alignment horizontal="center" vertical="center"/>
    </xf>
    <xf numFmtId="4" fontId="28" fillId="0" borderId="29" xfId="2" applyNumberFormat="1" applyFont="1" applyBorder="1" applyAlignment="1">
      <alignment horizontal="center" vertical="center"/>
    </xf>
    <xf numFmtId="3" fontId="2" fillId="0" borderId="0" xfId="5" applyNumberFormat="1" applyFont="1"/>
    <xf numFmtId="4" fontId="29" fillId="0" borderId="29" xfId="2" applyNumberFormat="1" applyFont="1" applyBorder="1" applyAlignment="1">
      <alignment horizontal="center" vertical="center"/>
    </xf>
    <xf numFmtId="3" fontId="28" fillId="0" borderId="29" xfId="2" applyNumberFormat="1" applyFont="1" applyBorder="1" applyAlignment="1">
      <alignment horizontal="center" vertical="center"/>
    </xf>
    <xf numFmtId="4" fontId="28" fillId="0" borderId="29" xfId="5" applyNumberFormat="1" applyFont="1" applyBorder="1" applyAlignment="1">
      <alignment horizontal="center" vertical="center"/>
    </xf>
    <xf numFmtId="0" fontId="28" fillId="0" borderId="0" xfId="5" applyFont="1"/>
    <xf numFmtId="0" fontId="28" fillId="0" borderId="0" xfId="5" applyFont="1" applyAlignment="1">
      <alignment horizontal="center" vertical="center"/>
    </xf>
    <xf numFmtId="0" fontId="28" fillId="0" borderId="0" xfId="5" applyFont="1" applyAlignment="1">
      <alignment horizontal="center"/>
    </xf>
    <xf numFmtId="44" fontId="28" fillId="0" borderId="0" xfId="4" applyFont="1"/>
    <xf numFmtId="44" fontId="28" fillId="0" borderId="0" xfId="5" applyNumberFormat="1" applyFont="1"/>
    <xf numFmtId="4" fontId="28" fillId="0" borderId="0" xfId="0" applyNumberFormat="1" applyFont="1"/>
    <xf numFmtId="3" fontId="29" fillId="0" borderId="29" xfId="2" applyNumberFormat="1" applyFont="1" applyBorder="1" applyAlignment="1">
      <alignment horizontal="center" vertical="center"/>
    </xf>
    <xf numFmtId="0" fontId="24" fillId="0" borderId="29" xfId="5" applyFont="1" applyBorder="1" applyAlignment="1">
      <alignment horizontal="center" vertical="center"/>
    </xf>
    <xf numFmtId="4" fontId="24" fillId="0" borderId="29" xfId="2" applyNumberFormat="1" applyFont="1" applyBorder="1" applyAlignment="1">
      <alignment horizontal="center" vertical="center"/>
    </xf>
    <xf numFmtId="3" fontId="24" fillId="0" borderId="29" xfId="2" applyNumberFormat="1" applyFont="1" applyBorder="1" applyAlignment="1">
      <alignment horizontal="center" vertical="center"/>
    </xf>
    <xf numFmtId="4" fontId="30" fillId="0" borderId="29" xfId="2" applyNumberFormat="1" applyFont="1" applyBorder="1" applyAlignment="1">
      <alignment horizontal="center" vertical="center"/>
    </xf>
    <xf numFmtId="4" fontId="24" fillId="0" borderId="29" xfId="5" applyNumberFormat="1" applyFont="1" applyBorder="1" applyAlignment="1">
      <alignment horizontal="center" vertical="center"/>
    </xf>
    <xf numFmtId="0" fontId="31" fillId="0" borderId="0" xfId="5" applyFont="1" applyBorder="1" applyAlignment="1">
      <alignment horizontal="center"/>
    </xf>
    <xf numFmtId="4" fontId="31" fillId="0" borderId="0" xfId="5" applyNumberFormat="1" applyFont="1" applyBorder="1" applyAlignment="1">
      <alignment horizontal="center" vertical="center"/>
    </xf>
    <xf numFmtId="44" fontId="24" fillId="0" borderId="0" xfId="5" applyNumberFormat="1" applyFont="1"/>
    <xf numFmtId="4" fontId="24" fillId="0" borderId="0" xfId="5" applyNumberFormat="1" applyFont="1"/>
    <xf numFmtId="44" fontId="2" fillId="0" borderId="0" xfId="5" applyNumberFormat="1" applyFont="1"/>
    <xf numFmtId="0" fontId="20" fillId="0" borderId="0" xfId="6" applyFont="1" applyAlignment="1">
      <alignment vertical="center" wrapText="1"/>
    </xf>
    <xf numFmtId="166" fontId="23" fillId="0" borderId="0" xfId="5" applyNumberFormat="1" applyFont="1"/>
    <xf numFmtId="0" fontId="32" fillId="0" borderId="0" xfId="5" applyFont="1"/>
    <xf numFmtId="166" fontId="32" fillId="0" borderId="0" xfId="5" applyNumberFormat="1" applyFont="1"/>
    <xf numFmtId="166" fontId="28" fillId="0" borderId="0" xfId="5" applyNumberFormat="1" applyFont="1"/>
    <xf numFmtId="166" fontId="33" fillId="0" borderId="0" xfId="5" applyNumberFormat="1" applyFont="1"/>
    <xf numFmtId="0" fontId="24" fillId="0" borderId="0" xfId="2" applyFont="1" applyBorder="1" applyAlignment="1">
      <alignment horizontal="center" vertical="center" wrapText="1"/>
    </xf>
    <xf numFmtId="9" fontId="24" fillId="0" borderId="0" xfId="2" applyNumberFormat="1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33" fillId="0" borderId="0" xfId="5" applyFont="1" applyAlignment="1">
      <alignment horizontal="right"/>
    </xf>
    <xf numFmtId="166" fontId="34" fillId="0" borderId="0" xfId="5" applyNumberFormat="1" applyFont="1"/>
    <xf numFmtId="0" fontId="28" fillId="0" borderId="0" xfId="7" applyFont="1" applyBorder="1" applyAlignment="1">
      <alignment horizontal="center" vertical="center"/>
    </xf>
    <xf numFmtId="4" fontId="28" fillId="0" borderId="0" xfId="2" applyNumberFormat="1" applyFont="1" applyBorder="1" applyAlignment="1">
      <alignment horizontal="center" vertical="center"/>
    </xf>
    <xf numFmtId="4" fontId="29" fillId="0" borderId="0" xfId="2" applyNumberFormat="1" applyFont="1" applyBorder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35" fillId="0" borderId="29" xfId="7" applyFont="1" applyBorder="1" applyAlignment="1">
      <alignment horizontal="center" vertical="center"/>
    </xf>
    <xf numFmtId="0" fontId="35" fillId="0" borderId="29" xfId="6" applyFont="1" applyBorder="1" applyAlignment="1">
      <alignment horizontal="center"/>
    </xf>
    <xf numFmtId="0" fontId="35" fillId="0" borderId="30" xfId="7" applyFont="1" applyBorder="1" applyAlignment="1">
      <alignment horizontal="center" vertical="center"/>
    </xf>
    <xf numFmtId="4" fontId="36" fillId="0" borderId="29" xfId="6" applyNumberFormat="1" applyFont="1" applyBorder="1" applyAlignment="1">
      <alignment horizontal="center" vertical="center"/>
    </xf>
    <xf numFmtId="4" fontId="36" fillId="0" borderId="29" xfId="6" applyNumberFormat="1" applyFont="1" applyBorder="1" applyAlignment="1">
      <alignment horizontal="center"/>
    </xf>
    <xf numFmtId="4" fontId="23" fillId="0" borderId="0" xfId="5" applyNumberFormat="1" applyFont="1"/>
    <xf numFmtId="0" fontId="28" fillId="0" borderId="30" xfId="7" applyFont="1" applyBorder="1" applyAlignment="1">
      <alignment horizontal="center" vertical="center"/>
    </xf>
    <xf numFmtId="0" fontId="24" fillId="0" borderId="0" xfId="5" applyFont="1" applyBorder="1" applyAlignment="1">
      <alignment horizontal="center" vertical="center"/>
    </xf>
    <xf numFmtId="4" fontId="24" fillId="0" borderId="0" xfId="2" applyNumberFormat="1" applyFont="1" applyBorder="1" applyAlignment="1">
      <alignment horizontal="center" vertical="center"/>
    </xf>
    <xf numFmtId="4" fontId="30" fillId="0" borderId="0" xfId="2" applyNumberFormat="1" applyFont="1" applyBorder="1" applyAlignment="1">
      <alignment horizontal="center" vertical="center"/>
    </xf>
    <xf numFmtId="4" fontId="36" fillId="0" borderId="0" xfId="6" applyNumberFormat="1" applyFont="1" applyBorder="1" applyAlignment="1">
      <alignment horizontal="center"/>
    </xf>
    <xf numFmtId="0" fontId="2" fillId="0" borderId="0" xfId="5" applyFont="1" applyBorder="1"/>
    <xf numFmtId="0" fontId="23" fillId="0" borderId="0" xfId="5" applyFont="1" applyBorder="1"/>
    <xf numFmtId="0" fontId="2" fillId="0" borderId="0" xfId="5" applyBorder="1"/>
    <xf numFmtId="4" fontId="35" fillId="0" borderId="0" xfId="6" applyNumberFormat="1" applyFont="1" applyAlignment="1">
      <alignment horizontal="center" vertical="center"/>
    </xf>
    <xf numFmtId="4" fontId="37" fillId="0" borderId="0" xfId="5" applyNumberFormat="1" applyFont="1"/>
    <xf numFmtId="4" fontId="2" fillId="0" borderId="0" xfId="5" applyNumberFormat="1" applyBorder="1"/>
    <xf numFmtId="9" fontId="2" fillId="0" borderId="0" xfId="1" applyFont="1" applyBorder="1"/>
    <xf numFmtId="0" fontId="36" fillId="0" borderId="0" xfId="6" applyFont="1"/>
    <xf numFmtId="0" fontId="36" fillId="0" borderId="0" xfId="6" applyFont="1" applyAlignment="1">
      <alignment horizontal="center"/>
    </xf>
    <xf numFmtId="4" fontId="36" fillId="0" borderId="0" xfId="6" applyNumberFormat="1" applyFont="1" applyAlignment="1">
      <alignment horizontal="center"/>
    </xf>
    <xf numFmtId="0" fontId="2" fillId="0" borderId="0" xfId="5" applyAlignment="1">
      <alignment horizontal="center"/>
    </xf>
    <xf numFmtId="0" fontId="36" fillId="0" borderId="0" xfId="6" applyFont="1" applyBorder="1" applyAlignment="1">
      <alignment horizontal="center"/>
    </xf>
    <xf numFmtId="0" fontId="0" fillId="0" borderId="0" xfId="0" applyBorder="1"/>
    <xf numFmtId="0" fontId="38" fillId="0" borderId="0" xfId="0" applyFont="1" applyBorder="1"/>
    <xf numFmtId="10" fontId="23" fillId="0" borderId="0" xfId="1" applyNumberFormat="1" applyFont="1" applyAlignment="1">
      <alignment horizontal="left"/>
    </xf>
    <xf numFmtId="0" fontId="28" fillId="0" borderId="0" xfId="7" quotePrefix="1" applyFont="1" applyBorder="1" applyAlignment="1">
      <alignment horizontal="center" vertical="center"/>
    </xf>
    <xf numFmtId="4" fontId="23" fillId="0" borderId="0" xfId="5" applyNumberFormat="1" applyFont="1" applyBorder="1"/>
    <xf numFmtId="164" fontId="39" fillId="0" borderId="18" xfId="3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9" fontId="2" fillId="0" borderId="0" xfId="1" applyFont="1"/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top"/>
    </xf>
    <xf numFmtId="4" fontId="7" fillId="0" borderId="2" xfId="2" applyNumberFormat="1" applyFont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22" fillId="0" borderId="0" xfId="6" applyFont="1" applyAlignment="1">
      <alignment horizontal="left" vertical="center" wrapText="1"/>
    </xf>
    <xf numFmtId="0" fontId="24" fillId="0" borderId="29" xfId="2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 wrapText="1"/>
    </xf>
    <xf numFmtId="0" fontId="24" fillId="0" borderId="29" xfId="7" applyFont="1" applyBorder="1" applyAlignment="1">
      <alignment horizontal="center" vertical="center"/>
    </xf>
    <xf numFmtId="4" fontId="26" fillId="0" borderId="29" xfId="6" applyNumberFormat="1" applyFont="1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36" fillId="0" borderId="30" xfId="6" applyFont="1" applyBorder="1" applyAlignment="1">
      <alignment horizontal="center"/>
    </xf>
    <xf numFmtId="0" fontId="36" fillId="0" borderId="31" xfId="6" applyFont="1" applyBorder="1" applyAlignment="1">
      <alignment horizontal="center"/>
    </xf>
    <xf numFmtId="0" fontId="24" fillId="0" borderId="0" xfId="2" applyFont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</cellXfs>
  <cellStyles count="8">
    <cellStyle name="Normalny" xfId="0" builtinId="0"/>
    <cellStyle name="Normalny 2" xfId="2"/>
    <cellStyle name="Normalny 2 2" xfId="6"/>
    <cellStyle name="Normalny 3 2" xfId="5"/>
    <cellStyle name="Normalny_kosztorys_uzupełniający_wzór 2" xfId="7"/>
    <cellStyle name="Procentowy" xfId="1" builtinId="5"/>
    <cellStyle name="Walutowy" xfId="4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0"/>
  <sheetViews>
    <sheetView tabSelected="1" view="pageBreakPreview" topLeftCell="A13" zoomScaleNormal="100" zoomScaleSheetLayoutView="100" workbookViewId="0">
      <selection activeCell="J14" sqref="J14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6" bestFit="1" customWidth="1"/>
    <col min="11" max="11" width="21.42578125" style="6" customWidth="1"/>
    <col min="12" max="12" width="13.85546875" style="6" bestFit="1" customWidth="1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0</v>
      </c>
    </row>
    <row r="2" spans="1:15" s="9" customFormat="1" ht="43.5" customHeight="1" x14ac:dyDescent="0.25">
      <c r="A2" s="218" t="s">
        <v>29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8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65"/>
      <c r="E6" s="16"/>
      <c r="F6" s="17">
        <v>271.70999999999998</v>
      </c>
      <c r="G6" s="18">
        <v>18</v>
      </c>
      <c r="H6" s="111"/>
      <c r="I6" s="90">
        <v>0.08</v>
      </c>
      <c r="J6" s="103"/>
      <c r="K6" s="19"/>
      <c r="M6" s="20"/>
      <c r="O6" s="21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65"/>
      <c r="E7" s="16"/>
      <c r="F7" s="17">
        <v>271.70999999999998</v>
      </c>
      <c r="G7" s="18">
        <v>6</v>
      </c>
      <c r="H7" s="111"/>
      <c r="I7" s="90">
        <v>0.08</v>
      </c>
      <c r="J7" s="103"/>
      <c r="K7" s="19"/>
      <c r="M7" s="20"/>
      <c r="N7" s="12"/>
      <c r="O7" s="21"/>
    </row>
    <row r="8" spans="1:15" s="9" customFormat="1" ht="49.5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556.88</v>
      </c>
      <c r="G8" s="78">
        <v>1</v>
      </c>
      <c r="H8" s="115"/>
      <c r="I8" s="91">
        <v>0.08</v>
      </c>
      <c r="J8" s="104"/>
      <c r="K8" s="79"/>
      <c r="M8" s="20"/>
      <c r="N8" s="12"/>
      <c r="O8" s="21"/>
    </row>
    <row r="9" spans="1:15" s="9" customFormat="1" ht="47.2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285.17</v>
      </c>
      <c r="G9" s="27">
        <v>1</v>
      </c>
      <c r="H9" s="117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271.70999999999998</v>
      </c>
      <c r="G10" s="33">
        <v>1</v>
      </c>
      <c r="H10" s="118"/>
      <c r="I10" s="93">
        <v>0.08</v>
      </c>
      <c r="J10" s="106"/>
      <c r="K10" s="72"/>
      <c r="M10" s="20"/>
      <c r="N10" s="12"/>
      <c r="O10" s="21"/>
    </row>
    <row r="11" spans="1:15" s="9" customFormat="1" ht="33.75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285.17</v>
      </c>
      <c r="G11" s="27">
        <v>1</v>
      </c>
      <c r="H11" s="117"/>
      <c r="I11" s="92">
        <v>0.08</v>
      </c>
      <c r="J11" s="105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271.70999999999998</v>
      </c>
      <c r="G12" s="33">
        <v>1</v>
      </c>
      <c r="H12" s="118"/>
      <c r="I12" s="93">
        <v>0.08</v>
      </c>
      <c r="J12" s="106"/>
      <c r="K12" s="72"/>
      <c r="M12" s="20"/>
      <c r="N12" s="12"/>
      <c r="O12" s="21"/>
    </row>
    <row r="13" spans="1:15" s="9" customFormat="1" ht="34.5" x14ac:dyDescent="0.25">
      <c r="A13" s="63">
        <v>6</v>
      </c>
      <c r="B13" s="64" t="s">
        <v>30</v>
      </c>
      <c r="C13" s="80" t="s">
        <v>31</v>
      </c>
      <c r="D13" s="83"/>
      <c r="E13" s="116"/>
      <c r="F13" s="81">
        <v>1.95</v>
      </c>
      <c r="G13" s="82">
        <v>5</v>
      </c>
      <c r="H13" s="112"/>
      <c r="I13" s="94">
        <v>0.08</v>
      </c>
      <c r="J13" s="109"/>
      <c r="K13" s="119"/>
      <c r="M13" s="20"/>
      <c r="N13" s="12"/>
      <c r="O13" s="21"/>
    </row>
    <row r="14" spans="1:15" s="9" customFormat="1" ht="69" x14ac:dyDescent="0.25">
      <c r="A14" s="13">
        <v>7</v>
      </c>
      <c r="B14" s="37" t="s">
        <v>22</v>
      </c>
      <c r="C14" s="88" t="s">
        <v>24</v>
      </c>
      <c r="D14" s="65"/>
      <c r="E14" s="66">
        <v>15</v>
      </c>
      <c r="F14" s="38"/>
      <c r="G14" s="18">
        <v>3</v>
      </c>
      <c r="H14" s="112"/>
      <c r="I14" s="90">
        <v>0.08</v>
      </c>
      <c r="J14" s="103"/>
      <c r="K14" s="35" t="s">
        <v>62</v>
      </c>
      <c r="M14" s="36"/>
      <c r="N14" s="36"/>
    </row>
    <row r="15" spans="1:15" s="9" customFormat="1" ht="69" x14ac:dyDescent="0.25">
      <c r="A15" s="13">
        <v>8</v>
      </c>
      <c r="B15" s="37" t="s">
        <v>23</v>
      </c>
      <c r="C15" s="88" t="s">
        <v>26</v>
      </c>
      <c r="D15" s="65"/>
      <c r="E15" s="66">
        <v>3</v>
      </c>
      <c r="F15" s="38"/>
      <c r="G15" s="18">
        <v>3</v>
      </c>
      <c r="H15" s="112"/>
      <c r="I15" s="90">
        <v>0.08</v>
      </c>
      <c r="J15" s="103"/>
      <c r="K15" s="35" t="s">
        <v>56</v>
      </c>
    </row>
    <row r="16" spans="1:15" s="9" customFormat="1" ht="34.5" x14ac:dyDescent="0.25">
      <c r="A16" s="13">
        <v>9</v>
      </c>
      <c r="B16" s="37" t="s">
        <v>25</v>
      </c>
      <c r="C16" s="15" t="s">
        <v>53</v>
      </c>
      <c r="D16" s="39"/>
      <c r="E16" s="40"/>
      <c r="F16" s="41">
        <v>148.81</v>
      </c>
      <c r="G16" s="42">
        <v>1</v>
      </c>
      <c r="H16" s="111"/>
      <c r="I16" s="90">
        <v>0.08</v>
      </c>
      <c r="J16" s="103"/>
      <c r="K16" s="35" t="s">
        <v>63</v>
      </c>
    </row>
    <row r="17" spans="1:14" s="9" customFormat="1" ht="29.25" customHeight="1" x14ac:dyDescent="0.25">
      <c r="A17" s="13">
        <v>10</v>
      </c>
      <c r="B17" s="67" t="s">
        <v>137</v>
      </c>
      <c r="C17" s="68" t="s">
        <v>32</v>
      </c>
      <c r="D17" s="69"/>
      <c r="E17" s="16"/>
      <c r="F17" s="70">
        <v>92.11</v>
      </c>
      <c r="G17" s="71">
        <v>26</v>
      </c>
      <c r="H17" s="111"/>
      <c r="I17" s="90">
        <v>0.08</v>
      </c>
      <c r="J17" s="103"/>
      <c r="K17" s="43"/>
    </row>
    <row r="18" spans="1:14" s="9" customFormat="1" ht="29.25" customHeight="1" x14ac:dyDescent="0.25">
      <c r="A18" s="13">
        <v>11</v>
      </c>
      <c r="B18" s="67" t="s">
        <v>138</v>
      </c>
      <c r="C18" s="68" t="s">
        <v>33</v>
      </c>
      <c r="D18" s="69"/>
      <c r="E18" s="16"/>
      <c r="F18" s="70">
        <v>92.11</v>
      </c>
      <c r="G18" s="71">
        <v>8</v>
      </c>
      <c r="H18" s="111"/>
      <c r="I18" s="90">
        <v>0.08</v>
      </c>
      <c r="J18" s="103"/>
      <c r="K18" s="43"/>
    </row>
    <row r="19" spans="1:14" s="9" customFormat="1" ht="29.25" customHeight="1" x14ac:dyDescent="0.25">
      <c r="A19" s="211">
        <v>12</v>
      </c>
      <c r="B19" s="224" t="s">
        <v>135</v>
      </c>
      <c r="C19" s="224"/>
      <c r="D19" s="224"/>
      <c r="E19" s="224"/>
      <c r="F19" s="224"/>
      <c r="G19" s="224"/>
      <c r="H19" s="104"/>
      <c r="I19" s="96"/>
      <c r="J19" s="104"/>
      <c r="K19" s="35" t="s">
        <v>136</v>
      </c>
      <c r="L19" s="212"/>
    </row>
    <row r="20" spans="1:14" s="9" customFormat="1" ht="27.75" customHeight="1" thickBot="1" x14ac:dyDescent="0.3">
      <c r="A20" s="211">
        <v>13</v>
      </c>
      <c r="B20" s="224" t="s">
        <v>34</v>
      </c>
      <c r="C20" s="224"/>
      <c r="D20" s="224"/>
      <c r="E20" s="224"/>
      <c r="F20" s="224"/>
      <c r="G20" s="224"/>
      <c r="H20" s="104"/>
      <c r="I20" s="96"/>
      <c r="J20" s="104"/>
      <c r="K20" s="43"/>
    </row>
    <row r="21" spans="1:14" s="9" customFormat="1" ht="26.25" customHeight="1" thickBot="1" x14ac:dyDescent="0.3">
      <c r="A21" s="85">
        <v>14</v>
      </c>
      <c r="B21" s="227" t="s">
        <v>152</v>
      </c>
      <c r="C21" s="227"/>
      <c r="D21" s="227"/>
      <c r="E21" s="227"/>
      <c r="F21" s="227"/>
      <c r="G21" s="228"/>
      <c r="H21" s="107"/>
      <c r="I21" s="97"/>
      <c r="J21" s="107"/>
      <c r="K21" s="84"/>
      <c r="M21" s="6"/>
      <c r="N21" s="44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J24" s="51"/>
      <c r="L24" s="51"/>
      <c r="N24" s="49"/>
    </row>
    <row r="25" spans="1:14" ht="14.25" x14ac:dyDescent="0.2">
      <c r="A25" s="45"/>
      <c r="B25" s="46"/>
      <c r="C25" s="47"/>
      <c r="D25" s="45"/>
      <c r="E25" s="45"/>
      <c r="F25" s="48"/>
      <c r="G25" s="46"/>
      <c r="H25" s="49"/>
      <c r="N25" s="49"/>
    </row>
    <row r="26" spans="1:14" ht="14.25" x14ac:dyDescent="0.2">
      <c r="B26" s="46"/>
      <c r="C26" s="47"/>
      <c r="D26" s="45"/>
      <c r="E26" s="45"/>
      <c r="F26" s="48"/>
      <c r="G26" s="46"/>
      <c r="H26" s="49"/>
    </row>
    <row r="27" spans="1:14" ht="14.25" x14ac:dyDescent="0.25">
      <c r="B27" s="46"/>
      <c r="C27" s="47"/>
      <c r="D27" s="45"/>
      <c r="E27" s="45"/>
      <c r="F27" s="48"/>
      <c r="G27" s="46"/>
      <c r="H27" s="49"/>
      <c r="I27" s="86"/>
      <c r="J27" s="50"/>
      <c r="K27" s="50"/>
      <c r="L27" s="50"/>
      <c r="M27" s="51"/>
    </row>
    <row r="28" spans="1:14" ht="14.25" x14ac:dyDescent="0.2">
      <c r="B28" s="46"/>
      <c r="C28" s="47"/>
      <c r="D28" s="52"/>
      <c r="E28" s="52"/>
      <c r="F28" s="53"/>
      <c r="G28" s="46"/>
      <c r="H28" s="54"/>
      <c r="I28" s="87"/>
      <c r="J28" s="55"/>
      <c r="K28" s="55"/>
      <c r="L28" s="55"/>
      <c r="M28" s="56"/>
    </row>
    <row r="29" spans="1:14" ht="14.25" x14ac:dyDescent="0.25">
      <c r="B29" s="46"/>
      <c r="C29" s="57"/>
      <c r="D29" s="52"/>
      <c r="E29" s="52"/>
      <c r="F29" s="53"/>
      <c r="G29" s="58"/>
      <c r="H29" s="229" t="s">
        <v>27</v>
      </c>
      <c r="I29" s="229"/>
      <c r="J29" s="229"/>
      <c r="K29" s="229"/>
    </row>
    <row r="30" spans="1:14" ht="14.25" x14ac:dyDescent="0.2">
      <c r="B30" s="46"/>
      <c r="C30" s="59"/>
      <c r="D30" s="58"/>
      <c r="E30" s="58"/>
      <c r="F30" s="60"/>
      <c r="G30" s="46"/>
      <c r="H30" s="230" t="s">
        <v>28</v>
      </c>
      <c r="I30" s="230"/>
      <c r="J30" s="230"/>
      <c r="K30" s="230"/>
    </row>
  </sheetData>
  <mergeCells count="19">
    <mergeCell ref="B19:G19"/>
    <mergeCell ref="K3:K5"/>
    <mergeCell ref="B21:G21"/>
    <mergeCell ref="H29:K29"/>
    <mergeCell ref="H30:K30"/>
    <mergeCell ref="B20:G20"/>
    <mergeCell ref="E3:E5"/>
    <mergeCell ref="F3:F5"/>
    <mergeCell ref="D4:D5"/>
    <mergeCell ref="A9:A10"/>
    <mergeCell ref="A11:A12"/>
    <mergeCell ref="A1:B1"/>
    <mergeCell ref="A3:A5"/>
    <mergeCell ref="B3:C5"/>
    <mergeCell ref="A2:J2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9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10" zoomScale="90" zoomScaleNormal="100" zoomScaleSheetLayoutView="90" workbookViewId="0">
      <selection activeCell="F8" sqref="F8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151</v>
      </c>
    </row>
    <row r="2" spans="1:15" s="9" customFormat="1" ht="43.5" customHeight="1" x14ac:dyDescent="0.25">
      <c r="A2" s="218" t="s">
        <v>44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7">
        <v>136.35</v>
      </c>
      <c r="G6" s="101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7">
        <v>136.35</v>
      </c>
      <c r="G7" s="101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290.39999999999998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154.04999999999998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136.35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154.04999999999998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136.35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00">
        <v>6</v>
      </c>
      <c r="B13" s="37" t="s">
        <v>22</v>
      </c>
      <c r="C13" s="88" t="s">
        <v>24</v>
      </c>
      <c r="D13" s="65"/>
      <c r="E13" s="66">
        <v>14</v>
      </c>
      <c r="F13" s="38"/>
      <c r="G13" s="101">
        <v>3</v>
      </c>
      <c r="H13" s="109"/>
      <c r="I13" s="90">
        <v>0.08</v>
      </c>
      <c r="J13" s="109"/>
      <c r="K13" s="35" t="s">
        <v>78</v>
      </c>
      <c r="M13" s="36"/>
      <c r="N13" s="36"/>
    </row>
    <row r="14" spans="1:15" s="9" customFormat="1" ht="69" x14ac:dyDescent="0.25">
      <c r="A14" s="100">
        <v>7</v>
      </c>
      <c r="B14" s="37" t="s">
        <v>23</v>
      </c>
      <c r="C14" s="88" t="s">
        <v>26</v>
      </c>
      <c r="D14" s="65"/>
      <c r="E14" s="66">
        <v>4</v>
      </c>
      <c r="F14" s="38"/>
      <c r="G14" s="101">
        <v>3</v>
      </c>
      <c r="H14" s="103"/>
      <c r="I14" s="90">
        <v>0.08</v>
      </c>
      <c r="J14" s="103"/>
      <c r="K14" s="35" t="s">
        <v>60</v>
      </c>
    </row>
    <row r="15" spans="1:15" s="9" customFormat="1" ht="34.5" x14ac:dyDescent="0.25">
      <c r="A15" s="100">
        <v>8</v>
      </c>
      <c r="B15" s="37" t="s">
        <v>25</v>
      </c>
      <c r="C15" s="15" t="s">
        <v>53</v>
      </c>
      <c r="D15" s="39"/>
      <c r="E15" s="40"/>
      <c r="F15" s="41">
        <v>83.03</v>
      </c>
      <c r="G15" s="42">
        <v>1</v>
      </c>
      <c r="H15" s="103"/>
      <c r="I15" s="90">
        <v>0.08</v>
      </c>
      <c r="J15" s="103"/>
      <c r="K15" s="35" t="s">
        <v>59</v>
      </c>
    </row>
    <row r="16" spans="1:15" s="9" customFormat="1" ht="29.25" customHeight="1" x14ac:dyDescent="0.25">
      <c r="A16" s="100">
        <v>9</v>
      </c>
      <c r="B16" s="67" t="s">
        <v>137</v>
      </c>
      <c r="C16" s="68" t="s">
        <v>32</v>
      </c>
      <c r="D16" s="69"/>
      <c r="E16" s="16"/>
      <c r="F16" s="70">
        <v>77.39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00">
        <v>10</v>
      </c>
      <c r="B17" s="67" t="s">
        <v>138</v>
      </c>
      <c r="C17" s="68" t="s">
        <v>33</v>
      </c>
      <c r="D17" s="69"/>
      <c r="E17" s="16"/>
      <c r="F17" s="70">
        <v>77.39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L18" s="36"/>
    </row>
    <row r="19" spans="1:14" s="9" customFormat="1" ht="27.75" customHeight="1" thickBot="1" x14ac:dyDescent="0.3">
      <c r="A19" s="100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98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99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8:K28"/>
    <mergeCell ref="H29:K29"/>
    <mergeCell ref="K3:K5"/>
    <mergeCell ref="D4:D5"/>
    <mergeCell ref="A9:A10"/>
    <mergeCell ref="A11:A12"/>
    <mergeCell ref="B19:G19"/>
    <mergeCell ref="B20:G20"/>
    <mergeCell ref="G3:G5"/>
    <mergeCell ref="H3:H5"/>
    <mergeCell ref="I3:I5"/>
    <mergeCell ref="J3:J5"/>
    <mergeCell ref="B18:G18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10" zoomScale="90" zoomScaleNormal="100" zoomScaleSheetLayoutView="90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150</v>
      </c>
    </row>
    <row r="2" spans="1:15" s="9" customFormat="1" ht="43.5" customHeight="1" x14ac:dyDescent="0.25">
      <c r="A2" s="218" t="s">
        <v>45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7">
        <v>146.87</v>
      </c>
      <c r="G6" s="101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7">
        <v>146.87</v>
      </c>
      <c r="G7" s="101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297.5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150.63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146.87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150.63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146.87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00">
        <v>6</v>
      </c>
      <c r="B13" s="37" t="s">
        <v>22</v>
      </c>
      <c r="C13" s="88" t="s">
        <v>24</v>
      </c>
      <c r="D13" s="65"/>
      <c r="E13" s="66">
        <v>9</v>
      </c>
      <c r="F13" s="38"/>
      <c r="G13" s="101">
        <v>3</v>
      </c>
      <c r="H13" s="109"/>
      <c r="I13" s="90">
        <v>0.08</v>
      </c>
      <c r="J13" s="109"/>
      <c r="K13" s="35" t="s">
        <v>62</v>
      </c>
      <c r="M13" s="36"/>
      <c r="N13" s="36"/>
    </row>
    <row r="14" spans="1:15" s="9" customFormat="1" ht="69" x14ac:dyDescent="0.25">
      <c r="A14" s="100">
        <v>7</v>
      </c>
      <c r="B14" s="37" t="s">
        <v>23</v>
      </c>
      <c r="C14" s="88" t="s">
        <v>26</v>
      </c>
      <c r="D14" s="65"/>
      <c r="E14" s="66">
        <v>3</v>
      </c>
      <c r="F14" s="38"/>
      <c r="G14" s="101">
        <v>3</v>
      </c>
      <c r="H14" s="103"/>
      <c r="I14" s="90">
        <v>0.08</v>
      </c>
      <c r="J14" s="103"/>
      <c r="K14" s="35" t="s">
        <v>58</v>
      </c>
    </row>
    <row r="15" spans="1:15" s="9" customFormat="1" ht="34.5" x14ac:dyDescent="0.25">
      <c r="A15" s="100">
        <v>8</v>
      </c>
      <c r="B15" s="37" t="s">
        <v>25</v>
      </c>
      <c r="C15" s="15" t="s">
        <v>53</v>
      </c>
      <c r="D15" s="39"/>
      <c r="E15" s="40"/>
      <c r="F15" s="41">
        <v>90.81</v>
      </c>
      <c r="G15" s="42">
        <v>1</v>
      </c>
      <c r="H15" s="103"/>
      <c r="I15" s="90">
        <v>0.08</v>
      </c>
      <c r="J15" s="103"/>
      <c r="K15" s="35" t="s">
        <v>132</v>
      </c>
    </row>
    <row r="16" spans="1:15" s="9" customFormat="1" ht="29.25" customHeight="1" x14ac:dyDescent="0.25">
      <c r="A16" s="100">
        <v>9</v>
      </c>
      <c r="B16" s="67" t="s">
        <v>137</v>
      </c>
      <c r="C16" s="68" t="s">
        <v>32</v>
      </c>
      <c r="D16" s="69"/>
      <c r="E16" s="16"/>
      <c r="F16" s="70">
        <v>71.58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00">
        <v>10</v>
      </c>
      <c r="B17" s="67" t="s">
        <v>138</v>
      </c>
      <c r="C17" s="68" t="s">
        <v>33</v>
      </c>
      <c r="D17" s="69"/>
      <c r="E17" s="16"/>
      <c r="F17" s="70">
        <v>71.58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L18" s="36"/>
    </row>
    <row r="19" spans="1:14" s="9" customFormat="1" ht="27.75" customHeight="1" thickBot="1" x14ac:dyDescent="0.3">
      <c r="A19" s="100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98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99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8:K28"/>
    <mergeCell ref="H29:K29"/>
    <mergeCell ref="K3:K5"/>
    <mergeCell ref="D4:D5"/>
    <mergeCell ref="A9:A10"/>
    <mergeCell ref="A11:A12"/>
    <mergeCell ref="B19:G19"/>
    <mergeCell ref="B20:G20"/>
    <mergeCell ref="G3:G5"/>
    <mergeCell ref="H3:H5"/>
    <mergeCell ref="I3:I5"/>
    <mergeCell ref="J3:J5"/>
    <mergeCell ref="B18:G18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0"/>
  <sheetViews>
    <sheetView view="pageBreakPreview" topLeftCell="A10" zoomScale="88" zoomScaleNormal="100" zoomScaleSheetLayoutView="88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149</v>
      </c>
    </row>
    <row r="2" spans="1:15" s="9" customFormat="1" ht="43.5" customHeight="1" x14ac:dyDescent="0.25">
      <c r="A2" s="218" t="s">
        <v>46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8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13">
        <v>173.23</v>
      </c>
      <c r="G6" s="101">
        <v>18</v>
      </c>
      <c r="H6" s="111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13">
        <v>173.23</v>
      </c>
      <c r="G7" s="101">
        <v>6</v>
      </c>
      <c r="H7" s="111"/>
      <c r="I7" s="90">
        <v>0.08</v>
      </c>
      <c r="J7" s="103"/>
      <c r="K7" s="19"/>
      <c r="M7" s="20"/>
      <c r="N7" s="12"/>
      <c r="O7" s="21"/>
    </row>
    <row r="8" spans="1:15" s="9" customFormat="1" ht="49.5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114">
        <v>358.78000000000003</v>
      </c>
      <c r="G8" s="78">
        <v>1</v>
      </c>
      <c r="H8" s="115"/>
      <c r="I8" s="91">
        <v>0.08</v>
      </c>
      <c r="J8" s="104"/>
      <c r="K8" s="79"/>
      <c r="M8" s="20"/>
      <c r="N8" s="12"/>
      <c r="O8" s="21"/>
    </row>
    <row r="9" spans="1:15" s="9" customFormat="1" ht="47.2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185.55000000000004</v>
      </c>
      <c r="G9" s="27">
        <v>1</v>
      </c>
      <c r="H9" s="117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173.23</v>
      </c>
      <c r="G10" s="33">
        <v>1</v>
      </c>
      <c r="H10" s="118"/>
      <c r="I10" s="93">
        <v>0.08</v>
      </c>
      <c r="J10" s="106"/>
      <c r="K10" s="72"/>
      <c r="M10" s="20"/>
      <c r="N10" s="12"/>
      <c r="O10" s="21"/>
    </row>
    <row r="11" spans="1:15" s="9" customFormat="1" ht="33.75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185.55000000000004</v>
      </c>
      <c r="G11" s="27">
        <v>1</v>
      </c>
      <c r="H11" s="117"/>
      <c r="I11" s="92">
        <v>0.08</v>
      </c>
      <c r="J11" s="105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173.23</v>
      </c>
      <c r="G12" s="33">
        <v>1</v>
      </c>
      <c r="H12" s="118"/>
      <c r="I12" s="93">
        <v>0.08</v>
      </c>
      <c r="J12" s="106"/>
      <c r="K12" s="72"/>
      <c r="M12" s="20"/>
      <c r="N12" s="12"/>
      <c r="O12" s="21"/>
    </row>
    <row r="13" spans="1:15" s="9" customFormat="1" ht="34.5" x14ac:dyDescent="0.25">
      <c r="A13" s="63">
        <v>6</v>
      </c>
      <c r="B13" s="64" t="s">
        <v>30</v>
      </c>
      <c r="C13" s="80" t="s">
        <v>31</v>
      </c>
      <c r="D13" s="83"/>
      <c r="E13" s="116"/>
      <c r="F13" s="120">
        <v>1.92</v>
      </c>
      <c r="G13" s="82">
        <v>5</v>
      </c>
      <c r="H13" s="112"/>
      <c r="I13" s="94">
        <v>0.08</v>
      </c>
      <c r="J13" s="109"/>
      <c r="K13" s="119"/>
      <c r="M13" s="20"/>
      <c r="N13" s="12"/>
      <c r="O13" s="21"/>
    </row>
    <row r="14" spans="1:15" s="9" customFormat="1" ht="69" x14ac:dyDescent="0.25">
      <c r="A14" s="100">
        <v>7</v>
      </c>
      <c r="B14" s="37" t="s">
        <v>22</v>
      </c>
      <c r="C14" s="88" t="s">
        <v>24</v>
      </c>
      <c r="D14" s="65"/>
      <c r="E14" s="66">
        <v>11</v>
      </c>
      <c r="F14" s="38"/>
      <c r="G14" s="101">
        <v>3</v>
      </c>
      <c r="H14" s="112"/>
      <c r="I14" s="90">
        <v>0.08</v>
      </c>
      <c r="J14" s="103"/>
      <c r="K14" s="35" t="s">
        <v>71</v>
      </c>
      <c r="M14" s="36"/>
      <c r="N14" s="36"/>
    </row>
    <row r="15" spans="1:15" s="9" customFormat="1" ht="69" x14ac:dyDescent="0.25">
      <c r="A15" s="100">
        <v>8</v>
      </c>
      <c r="B15" s="37" t="s">
        <v>23</v>
      </c>
      <c r="C15" s="88" t="s">
        <v>26</v>
      </c>
      <c r="D15" s="65"/>
      <c r="E15" s="66">
        <v>2</v>
      </c>
      <c r="F15" s="38"/>
      <c r="G15" s="101">
        <v>3</v>
      </c>
      <c r="H15" s="112"/>
      <c r="I15" s="90">
        <v>0.08</v>
      </c>
      <c r="J15" s="103"/>
      <c r="K15" s="35" t="s">
        <v>65</v>
      </c>
    </row>
    <row r="16" spans="1:15" s="9" customFormat="1" ht="34.5" x14ac:dyDescent="0.25">
      <c r="A16" s="100">
        <v>9</v>
      </c>
      <c r="B16" s="37" t="s">
        <v>25</v>
      </c>
      <c r="C16" s="15" t="s">
        <v>53</v>
      </c>
      <c r="D16" s="39"/>
      <c r="E16" s="40"/>
      <c r="F16" s="41">
        <v>104.53</v>
      </c>
      <c r="G16" s="42">
        <v>1</v>
      </c>
      <c r="H16" s="111"/>
      <c r="I16" s="90">
        <v>0.08</v>
      </c>
      <c r="J16" s="103"/>
      <c r="K16" s="35" t="s">
        <v>133</v>
      </c>
    </row>
    <row r="17" spans="1:14" s="9" customFormat="1" ht="29.25" customHeight="1" x14ac:dyDescent="0.25">
      <c r="A17" s="100">
        <v>10</v>
      </c>
      <c r="B17" s="67" t="s">
        <v>137</v>
      </c>
      <c r="C17" s="68" t="s">
        <v>32</v>
      </c>
      <c r="D17" s="69"/>
      <c r="E17" s="16"/>
      <c r="F17" s="70">
        <v>85.529999999999987</v>
      </c>
      <c r="G17" s="71">
        <v>26</v>
      </c>
      <c r="H17" s="111"/>
      <c r="I17" s="90">
        <v>0.08</v>
      </c>
      <c r="J17" s="103"/>
      <c r="K17" s="43"/>
    </row>
    <row r="18" spans="1:14" s="9" customFormat="1" ht="29.25" customHeight="1" x14ac:dyDescent="0.25">
      <c r="A18" s="100">
        <v>11</v>
      </c>
      <c r="B18" s="67" t="s">
        <v>138</v>
      </c>
      <c r="C18" s="68" t="s">
        <v>33</v>
      </c>
      <c r="D18" s="69"/>
      <c r="E18" s="16"/>
      <c r="F18" s="70">
        <v>85.529999999999987</v>
      </c>
      <c r="G18" s="71">
        <v>8</v>
      </c>
      <c r="H18" s="111"/>
      <c r="I18" s="90">
        <v>0.08</v>
      </c>
      <c r="J18" s="103"/>
      <c r="K18" s="43"/>
    </row>
    <row r="19" spans="1:14" s="9" customFormat="1" ht="29.25" customHeight="1" x14ac:dyDescent="0.25">
      <c r="A19" s="211">
        <v>12</v>
      </c>
      <c r="B19" s="224" t="s">
        <v>135</v>
      </c>
      <c r="C19" s="224"/>
      <c r="D19" s="224"/>
      <c r="E19" s="224"/>
      <c r="F19" s="224"/>
      <c r="G19" s="224"/>
      <c r="H19" s="104"/>
      <c r="I19" s="96"/>
      <c r="J19" s="104"/>
      <c r="K19" s="35" t="s">
        <v>136</v>
      </c>
      <c r="L19" s="36"/>
    </row>
    <row r="20" spans="1:14" s="9" customFormat="1" ht="27.75" customHeight="1" thickBot="1" x14ac:dyDescent="0.3">
      <c r="A20" s="100">
        <v>13</v>
      </c>
      <c r="B20" s="224" t="s">
        <v>34</v>
      </c>
      <c r="C20" s="224"/>
      <c r="D20" s="224"/>
      <c r="E20" s="224"/>
      <c r="F20" s="224"/>
      <c r="G20" s="224"/>
      <c r="H20" s="104"/>
      <c r="I20" s="96"/>
      <c r="J20" s="104"/>
      <c r="K20" s="43"/>
    </row>
    <row r="21" spans="1:14" s="9" customFormat="1" ht="26.25" customHeight="1" thickBot="1" x14ac:dyDescent="0.3">
      <c r="A21" s="85">
        <v>14</v>
      </c>
      <c r="B21" s="227" t="s">
        <v>152</v>
      </c>
      <c r="C21" s="227"/>
      <c r="D21" s="227"/>
      <c r="E21" s="227"/>
      <c r="F21" s="227"/>
      <c r="G21" s="228"/>
      <c r="H21" s="107"/>
      <c r="I21" s="97"/>
      <c r="J21" s="107"/>
      <c r="K21" s="84"/>
      <c r="M21" s="6"/>
      <c r="N21" s="44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A25" s="45"/>
      <c r="B25" s="46"/>
      <c r="C25" s="47"/>
      <c r="D25" s="45"/>
      <c r="E25" s="45"/>
      <c r="F25" s="48"/>
      <c r="G25" s="46"/>
      <c r="H25" s="49"/>
      <c r="N25" s="49"/>
    </row>
    <row r="26" spans="1:14" ht="14.25" x14ac:dyDescent="0.2">
      <c r="B26" s="46"/>
      <c r="C26" s="47"/>
      <c r="D26" s="45"/>
      <c r="E26" s="45"/>
      <c r="F26" s="48"/>
      <c r="G26" s="46"/>
      <c r="H26" s="49"/>
    </row>
    <row r="27" spans="1:14" ht="14.25" x14ac:dyDescent="0.25">
      <c r="B27" s="46"/>
      <c r="C27" s="47"/>
      <c r="D27" s="45"/>
      <c r="E27" s="45"/>
      <c r="F27" s="48"/>
      <c r="G27" s="46"/>
      <c r="H27" s="49"/>
      <c r="I27" s="98"/>
      <c r="J27" s="50"/>
      <c r="K27" s="50"/>
      <c r="L27" s="50"/>
      <c r="M27" s="51"/>
    </row>
    <row r="28" spans="1:14" ht="14.25" x14ac:dyDescent="0.2">
      <c r="B28" s="46"/>
      <c r="C28" s="47"/>
      <c r="D28" s="52"/>
      <c r="E28" s="52"/>
      <c r="F28" s="53"/>
      <c r="G28" s="46"/>
      <c r="H28" s="54"/>
      <c r="I28" s="99"/>
      <c r="J28" s="55"/>
      <c r="K28" s="55"/>
      <c r="L28" s="55"/>
      <c r="M28" s="56"/>
    </row>
    <row r="29" spans="1:14" ht="14.25" x14ac:dyDescent="0.25">
      <c r="B29" s="46"/>
      <c r="C29" s="57"/>
      <c r="D29" s="52"/>
      <c r="E29" s="52"/>
      <c r="F29" s="53"/>
      <c r="G29" s="58"/>
      <c r="H29" s="229" t="s">
        <v>27</v>
      </c>
      <c r="I29" s="229"/>
      <c r="J29" s="229"/>
      <c r="K29" s="229"/>
    </row>
    <row r="30" spans="1:14" ht="14.25" x14ac:dyDescent="0.2">
      <c r="B30" s="46"/>
      <c r="C30" s="59"/>
      <c r="D30" s="58"/>
      <c r="E30" s="58"/>
      <c r="F30" s="60"/>
      <c r="G30" s="46"/>
      <c r="H30" s="230" t="s">
        <v>28</v>
      </c>
      <c r="I30" s="230"/>
      <c r="J30" s="230"/>
      <c r="K30" s="230"/>
    </row>
  </sheetData>
  <mergeCells count="19">
    <mergeCell ref="H29:K29"/>
    <mergeCell ref="H30:K30"/>
    <mergeCell ref="K3:K5"/>
    <mergeCell ref="D4:D5"/>
    <mergeCell ref="A9:A10"/>
    <mergeCell ref="A11:A12"/>
    <mergeCell ref="B20:G20"/>
    <mergeCell ref="B21:G21"/>
    <mergeCell ref="G3:G5"/>
    <mergeCell ref="H3:H5"/>
    <mergeCell ref="I3:I5"/>
    <mergeCell ref="J3:J5"/>
    <mergeCell ref="B19:G19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9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zoomScale="90" zoomScaleNormal="100" zoomScaleSheetLayoutView="90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148</v>
      </c>
    </row>
    <row r="2" spans="1:15" s="9" customFormat="1" ht="43.5" customHeight="1" x14ac:dyDescent="0.25">
      <c r="A2" s="218" t="s">
        <v>47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7">
        <v>164.58</v>
      </c>
      <c r="G6" s="101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7">
        <v>164.57999999999998</v>
      </c>
      <c r="G7" s="101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351.51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186.92999999999998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164.58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186.92999999999998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164.58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00">
        <v>6</v>
      </c>
      <c r="B13" s="37" t="s">
        <v>22</v>
      </c>
      <c r="C13" s="88" t="s">
        <v>24</v>
      </c>
      <c r="D13" s="65"/>
      <c r="E13" s="66">
        <v>9</v>
      </c>
      <c r="F13" s="38"/>
      <c r="G13" s="101">
        <v>3</v>
      </c>
      <c r="H13" s="109"/>
      <c r="I13" s="90">
        <v>0.08</v>
      </c>
      <c r="J13" s="109"/>
      <c r="K13" s="35" t="s">
        <v>80</v>
      </c>
      <c r="M13" s="36"/>
      <c r="N13" s="36"/>
    </row>
    <row r="14" spans="1:15" s="9" customFormat="1" ht="69" x14ac:dyDescent="0.25">
      <c r="A14" s="100">
        <v>7</v>
      </c>
      <c r="B14" s="37" t="s">
        <v>23</v>
      </c>
      <c r="C14" s="88" t="s">
        <v>26</v>
      </c>
      <c r="D14" s="65"/>
      <c r="E14" s="66">
        <v>3</v>
      </c>
      <c r="F14" s="38"/>
      <c r="G14" s="101">
        <v>3</v>
      </c>
      <c r="H14" s="103"/>
      <c r="I14" s="90">
        <v>0.08</v>
      </c>
      <c r="J14" s="103"/>
      <c r="K14" s="35" t="s">
        <v>81</v>
      </c>
    </row>
    <row r="15" spans="1:15" s="9" customFormat="1" ht="34.5" x14ac:dyDescent="0.25">
      <c r="A15" s="100">
        <v>8</v>
      </c>
      <c r="B15" s="37" t="s">
        <v>25</v>
      </c>
      <c r="C15" s="15" t="s">
        <v>53</v>
      </c>
      <c r="D15" s="39"/>
      <c r="E15" s="40"/>
      <c r="F15" s="41">
        <v>97.63</v>
      </c>
      <c r="G15" s="42">
        <v>1</v>
      </c>
      <c r="H15" s="103"/>
      <c r="I15" s="90">
        <v>0.08</v>
      </c>
      <c r="J15" s="103"/>
      <c r="K15" s="35" t="s">
        <v>82</v>
      </c>
    </row>
    <row r="16" spans="1:15" s="9" customFormat="1" ht="29.25" customHeight="1" x14ac:dyDescent="0.25">
      <c r="A16" s="100">
        <v>9</v>
      </c>
      <c r="B16" s="67" t="s">
        <v>137</v>
      </c>
      <c r="C16" s="68" t="s">
        <v>32</v>
      </c>
      <c r="D16" s="69"/>
      <c r="E16" s="16"/>
      <c r="F16" s="70">
        <v>83.42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00">
        <v>10</v>
      </c>
      <c r="B17" s="67" t="s">
        <v>138</v>
      </c>
      <c r="C17" s="68" t="s">
        <v>33</v>
      </c>
      <c r="D17" s="69"/>
      <c r="E17" s="16"/>
      <c r="F17" s="70">
        <v>83.42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12</v>
      </c>
      <c r="B18" s="224" t="s">
        <v>135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L18" s="36"/>
    </row>
    <row r="19" spans="1:14" s="9" customFormat="1" ht="27.75" customHeight="1" thickBot="1" x14ac:dyDescent="0.3">
      <c r="A19" s="100">
        <v>13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14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L20" s="6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98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99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8:K28"/>
    <mergeCell ref="H29:K29"/>
    <mergeCell ref="K3:K5"/>
    <mergeCell ref="D4:D5"/>
    <mergeCell ref="A9:A10"/>
    <mergeCell ref="A11:A12"/>
    <mergeCell ref="B19:G19"/>
    <mergeCell ref="B20:G20"/>
    <mergeCell ref="G3:G5"/>
    <mergeCell ref="H3:H5"/>
    <mergeCell ref="I3:I5"/>
    <mergeCell ref="J3:J5"/>
    <mergeCell ref="B18:G18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0"/>
  <sheetViews>
    <sheetView view="pageBreakPreview" zoomScale="88" zoomScaleNormal="100" zoomScaleSheetLayoutView="88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147</v>
      </c>
    </row>
    <row r="2" spans="1:15" s="9" customFormat="1" ht="43.5" customHeight="1" x14ac:dyDescent="0.25">
      <c r="A2" s="218" t="s">
        <v>48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8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13">
        <v>181.2</v>
      </c>
      <c r="G6" s="101">
        <v>18</v>
      </c>
      <c r="H6" s="111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13">
        <v>181.2</v>
      </c>
      <c r="G7" s="101">
        <v>6</v>
      </c>
      <c r="H7" s="111"/>
      <c r="I7" s="90">
        <v>0.08</v>
      </c>
      <c r="J7" s="103"/>
      <c r="K7" s="19"/>
      <c r="M7" s="20"/>
      <c r="N7" s="12"/>
      <c r="O7" s="21"/>
    </row>
    <row r="8" spans="1:15" s="9" customFormat="1" ht="49.5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114">
        <v>391.56</v>
      </c>
      <c r="G8" s="78">
        <v>1</v>
      </c>
      <c r="H8" s="115"/>
      <c r="I8" s="91">
        <v>0.08</v>
      </c>
      <c r="J8" s="104"/>
      <c r="K8" s="79"/>
      <c r="M8" s="20"/>
      <c r="N8" s="12"/>
      <c r="O8" s="21"/>
    </row>
    <row r="9" spans="1:15" s="9" customFormat="1" ht="47.2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210.36</v>
      </c>
      <c r="G9" s="27">
        <v>1</v>
      </c>
      <c r="H9" s="117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181.2</v>
      </c>
      <c r="G10" s="33">
        <v>1</v>
      </c>
      <c r="H10" s="118"/>
      <c r="I10" s="93">
        <v>0.08</v>
      </c>
      <c r="J10" s="106"/>
      <c r="K10" s="72"/>
      <c r="M10" s="20"/>
      <c r="N10" s="12"/>
      <c r="O10" s="21"/>
    </row>
    <row r="11" spans="1:15" s="9" customFormat="1" ht="33.75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210.36</v>
      </c>
      <c r="G11" s="27">
        <v>1</v>
      </c>
      <c r="H11" s="117"/>
      <c r="I11" s="92">
        <v>0.08</v>
      </c>
      <c r="J11" s="105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181.2</v>
      </c>
      <c r="G12" s="33">
        <v>1</v>
      </c>
      <c r="H12" s="118"/>
      <c r="I12" s="93">
        <v>0.08</v>
      </c>
      <c r="J12" s="106"/>
      <c r="K12" s="72"/>
      <c r="M12" s="20"/>
      <c r="N12" s="12"/>
      <c r="O12" s="21"/>
    </row>
    <row r="13" spans="1:15" s="9" customFormat="1" ht="34.5" x14ac:dyDescent="0.25">
      <c r="A13" s="63">
        <v>6</v>
      </c>
      <c r="B13" s="64" t="s">
        <v>30</v>
      </c>
      <c r="C13" s="80" t="s">
        <v>31</v>
      </c>
      <c r="D13" s="83"/>
      <c r="E13" s="116"/>
      <c r="F13" s="120">
        <v>1.1100000000000001</v>
      </c>
      <c r="G13" s="82">
        <v>5</v>
      </c>
      <c r="H13" s="112"/>
      <c r="I13" s="94">
        <v>0.08</v>
      </c>
      <c r="J13" s="109"/>
      <c r="K13" s="119"/>
      <c r="M13" s="20"/>
      <c r="N13" s="12"/>
      <c r="O13" s="21"/>
    </row>
    <row r="14" spans="1:15" s="9" customFormat="1" ht="69" x14ac:dyDescent="0.25">
      <c r="A14" s="100">
        <v>7</v>
      </c>
      <c r="B14" s="37" t="s">
        <v>22</v>
      </c>
      <c r="C14" s="88" t="s">
        <v>24</v>
      </c>
      <c r="D14" s="65"/>
      <c r="E14" s="66">
        <v>13</v>
      </c>
      <c r="F14" s="38"/>
      <c r="G14" s="101">
        <v>3</v>
      </c>
      <c r="H14" s="112"/>
      <c r="I14" s="90">
        <v>0.08</v>
      </c>
      <c r="J14" s="103"/>
      <c r="K14" s="35" t="s">
        <v>134</v>
      </c>
      <c r="M14" s="36"/>
      <c r="N14" s="36"/>
    </row>
    <row r="15" spans="1:15" s="9" customFormat="1" ht="69" x14ac:dyDescent="0.25">
      <c r="A15" s="100">
        <v>8</v>
      </c>
      <c r="B15" s="37" t="s">
        <v>23</v>
      </c>
      <c r="C15" s="88" t="s">
        <v>26</v>
      </c>
      <c r="D15" s="65"/>
      <c r="E15" s="66">
        <v>4</v>
      </c>
      <c r="F15" s="38"/>
      <c r="G15" s="101">
        <v>3</v>
      </c>
      <c r="H15" s="112"/>
      <c r="I15" s="90">
        <v>0.08</v>
      </c>
      <c r="J15" s="103"/>
      <c r="K15" s="35" t="s">
        <v>73</v>
      </c>
    </row>
    <row r="16" spans="1:15" s="9" customFormat="1" ht="34.5" x14ac:dyDescent="0.25">
      <c r="A16" s="100">
        <v>9</v>
      </c>
      <c r="B16" s="37" t="s">
        <v>25</v>
      </c>
      <c r="C16" s="15" t="s">
        <v>53</v>
      </c>
      <c r="D16" s="39"/>
      <c r="E16" s="40"/>
      <c r="F16" s="41">
        <v>114.88000000000001</v>
      </c>
      <c r="G16" s="42">
        <v>1</v>
      </c>
      <c r="H16" s="111"/>
      <c r="I16" s="90">
        <v>0.08</v>
      </c>
      <c r="J16" s="103"/>
      <c r="K16" s="35" t="s">
        <v>82</v>
      </c>
    </row>
    <row r="17" spans="1:14" s="9" customFormat="1" ht="29.25" customHeight="1" x14ac:dyDescent="0.25">
      <c r="A17" s="100">
        <v>10</v>
      </c>
      <c r="B17" s="67" t="s">
        <v>137</v>
      </c>
      <c r="C17" s="68" t="s">
        <v>32</v>
      </c>
      <c r="D17" s="69"/>
      <c r="E17" s="16"/>
      <c r="F17" s="70">
        <v>108.49</v>
      </c>
      <c r="G17" s="71">
        <v>26</v>
      </c>
      <c r="H17" s="111"/>
      <c r="I17" s="90">
        <v>0.08</v>
      </c>
      <c r="J17" s="103"/>
      <c r="K17" s="43"/>
    </row>
    <row r="18" spans="1:14" s="9" customFormat="1" ht="29.25" customHeight="1" x14ac:dyDescent="0.25">
      <c r="A18" s="100">
        <v>11</v>
      </c>
      <c r="B18" s="67" t="s">
        <v>138</v>
      </c>
      <c r="C18" s="68" t="s">
        <v>33</v>
      </c>
      <c r="D18" s="69"/>
      <c r="E18" s="16"/>
      <c r="F18" s="70">
        <v>108.49</v>
      </c>
      <c r="G18" s="71">
        <v>8</v>
      </c>
      <c r="H18" s="111"/>
      <c r="I18" s="90">
        <v>0.08</v>
      </c>
      <c r="J18" s="103"/>
      <c r="K18" s="43"/>
    </row>
    <row r="19" spans="1:14" s="9" customFormat="1" ht="29.25" customHeight="1" x14ac:dyDescent="0.25">
      <c r="A19" s="211">
        <v>12</v>
      </c>
      <c r="B19" s="224" t="s">
        <v>135</v>
      </c>
      <c r="C19" s="224"/>
      <c r="D19" s="224"/>
      <c r="E19" s="224"/>
      <c r="F19" s="224"/>
      <c r="G19" s="224"/>
      <c r="H19" s="104"/>
      <c r="I19" s="96"/>
      <c r="J19" s="104"/>
      <c r="K19" s="35" t="s">
        <v>136</v>
      </c>
      <c r="L19" s="36"/>
    </row>
    <row r="20" spans="1:14" s="9" customFormat="1" ht="27.75" customHeight="1" thickBot="1" x14ac:dyDescent="0.3">
      <c r="A20" s="100">
        <v>13</v>
      </c>
      <c r="B20" s="224" t="s">
        <v>34</v>
      </c>
      <c r="C20" s="224"/>
      <c r="D20" s="224"/>
      <c r="E20" s="224"/>
      <c r="F20" s="224"/>
      <c r="G20" s="224"/>
      <c r="H20" s="104"/>
      <c r="I20" s="96"/>
      <c r="J20" s="104"/>
      <c r="K20" s="43"/>
    </row>
    <row r="21" spans="1:14" s="9" customFormat="1" ht="26.25" customHeight="1" thickBot="1" x14ac:dyDescent="0.3">
      <c r="A21" s="85">
        <v>14</v>
      </c>
      <c r="B21" s="227" t="s">
        <v>152</v>
      </c>
      <c r="C21" s="227"/>
      <c r="D21" s="227"/>
      <c r="E21" s="227"/>
      <c r="F21" s="227"/>
      <c r="G21" s="228"/>
      <c r="H21" s="107"/>
      <c r="I21" s="97"/>
      <c r="J21" s="107"/>
      <c r="K21" s="84"/>
      <c r="M21" s="6"/>
      <c r="N21" s="44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A25" s="45"/>
      <c r="B25" s="46"/>
      <c r="C25" s="47"/>
      <c r="D25" s="45"/>
      <c r="E25" s="45"/>
      <c r="F25" s="48"/>
      <c r="G25" s="46"/>
      <c r="H25" s="49"/>
      <c r="N25" s="49"/>
    </row>
    <row r="26" spans="1:14" ht="14.25" x14ac:dyDescent="0.2">
      <c r="B26" s="46"/>
      <c r="C26" s="47"/>
      <c r="D26" s="45"/>
      <c r="E26" s="45"/>
      <c r="F26" s="48"/>
      <c r="G26" s="46"/>
      <c r="H26" s="49"/>
    </row>
    <row r="27" spans="1:14" ht="14.25" x14ac:dyDescent="0.25">
      <c r="B27" s="46"/>
      <c r="C27" s="47"/>
      <c r="D27" s="45"/>
      <c r="E27" s="45"/>
      <c r="F27" s="48"/>
      <c r="G27" s="46"/>
      <c r="H27" s="49"/>
      <c r="I27" s="98"/>
      <c r="J27" s="50"/>
      <c r="K27" s="50"/>
      <c r="L27" s="50"/>
      <c r="M27" s="51"/>
    </row>
    <row r="28" spans="1:14" ht="14.25" x14ac:dyDescent="0.2">
      <c r="B28" s="46"/>
      <c r="C28" s="47"/>
      <c r="D28" s="52"/>
      <c r="E28" s="52"/>
      <c r="F28" s="53"/>
      <c r="G28" s="46"/>
      <c r="H28" s="54"/>
      <c r="I28" s="99"/>
      <c r="J28" s="55"/>
      <c r="K28" s="55"/>
      <c r="L28" s="55"/>
      <c r="M28" s="56"/>
    </row>
    <row r="29" spans="1:14" ht="14.25" x14ac:dyDescent="0.25">
      <c r="B29" s="46"/>
      <c r="C29" s="57"/>
      <c r="D29" s="52"/>
      <c r="E29" s="52"/>
      <c r="F29" s="53"/>
      <c r="G29" s="58"/>
      <c r="H29" s="229" t="s">
        <v>27</v>
      </c>
      <c r="I29" s="229"/>
      <c r="J29" s="229"/>
      <c r="K29" s="229"/>
    </row>
    <row r="30" spans="1:14" ht="14.25" x14ac:dyDescent="0.2">
      <c r="B30" s="46"/>
      <c r="C30" s="59"/>
      <c r="D30" s="58"/>
      <c r="E30" s="58"/>
      <c r="F30" s="60"/>
      <c r="G30" s="46"/>
      <c r="H30" s="230" t="s">
        <v>28</v>
      </c>
      <c r="I30" s="230"/>
      <c r="J30" s="230"/>
      <c r="K30" s="230"/>
    </row>
  </sheetData>
  <mergeCells count="19">
    <mergeCell ref="H29:K29"/>
    <mergeCell ref="H30:K30"/>
    <mergeCell ref="K3:K5"/>
    <mergeCell ref="D4:D5"/>
    <mergeCell ref="A9:A10"/>
    <mergeCell ref="A11:A12"/>
    <mergeCell ref="B20:G20"/>
    <mergeCell ref="B21:G21"/>
    <mergeCell ref="G3:G5"/>
    <mergeCell ref="H3:H5"/>
    <mergeCell ref="I3:I5"/>
    <mergeCell ref="J3:J5"/>
    <mergeCell ref="B19:G19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9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zoomScaleNormal="100" zoomScaleSheetLayoutView="100" workbookViewId="0">
      <selection activeCell="K1" sqref="K1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146</v>
      </c>
    </row>
    <row r="2" spans="1:15" s="9" customFormat="1" ht="43.5" customHeight="1" x14ac:dyDescent="0.25">
      <c r="A2" s="218" t="s">
        <v>49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7">
        <v>148.61000000000001</v>
      </c>
      <c r="G6" s="101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7">
        <v>148.61000000000001</v>
      </c>
      <c r="G7" s="101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339.22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190.61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148.61000000000001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190.61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148.61000000000001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00">
        <v>6</v>
      </c>
      <c r="B13" s="37" t="s">
        <v>22</v>
      </c>
      <c r="C13" s="88" t="s">
        <v>24</v>
      </c>
      <c r="D13" s="65"/>
      <c r="E13" s="66">
        <v>9</v>
      </c>
      <c r="F13" s="38"/>
      <c r="G13" s="101">
        <v>3</v>
      </c>
      <c r="H13" s="109"/>
      <c r="I13" s="90">
        <v>0.08</v>
      </c>
      <c r="J13" s="109"/>
      <c r="K13" s="35" t="s">
        <v>67</v>
      </c>
      <c r="M13" s="36"/>
      <c r="N13" s="36"/>
    </row>
    <row r="14" spans="1:15" s="9" customFormat="1" ht="69" x14ac:dyDescent="0.25">
      <c r="A14" s="100">
        <v>7</v>
      </c>
      <c r="B14" s="37" t="s">
        <v>23</v>
      </c>
      <c r="C14" s="88" t="s">
        <v>26</v>
      </c>
      <c r="D14" s="65"/>
      <c r="E14" s="66">
        <v>2</v>
      </c>
      <c r="F14" s="38"/>
      <c r="G14" s="101">
        <v>3</v>
      </c>
      <c r="H14" s="103"/>
      <c r="I14" s="90">
        <v>0.08</v>
      </c>
      <c r="J14" s="103"/>
      <c r="K14" s="35" t="s">
        <v>55</v>
      </c>
    </row>
    <row r="15" spans="1:15" s="9" customFormat="1" ht="34.5" x14ac:dyDescent="0.25">
      <c r="A15" s="100">
        <v>8</v>
      </c>
      <c r="B15" s="37" t="s">
        <v>25</v>
      </c>
      <c r="C15" s="15" t="s">
        <v>53</v>
      </c>
      <c r="D15" s="39"/>
      <c r="E15" s="40"/>
      <c r="F15" s="41">
        <v>102.87</v>
      </c>
      <c r="G15" s="42">
        <v>1</v>
      </c>
      <c r="H15" s="103"/>
      <c r="I15" s="90">
        <v>0.08</v>
      </c>
      <c r="J15" s="103"/>
      <c r="K15" s="35" t="s">
        <v>79</v>
      </c>
    </row>
    <row r="16" spans="1:15" s="9" customFormat="1" ht="29.25" customHeight="1" x14ac:dyDescent="0.25">
      <c r="A16" s="100">
        <v>9</v>
      </c>
      <c r="B16" s="67" t="s">
        <v>137</v>
      </c>
      <c r="C16" s="68" t="s">
        <v>32</v>
      </c>
      <c r="D16" s="69"/>
      <c r="E16" s="16"/>
      <c r="F16" s="70">
        <v>82.33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00">
        <v>10</v>
      </c>
      <c r="B17" s="67" t="s">
        <v>138</v>
      </c>
      <c r="C17" s="68" t="s">
        <v>33</v>
      </c>
      <c r="D17" s="69"/>
      <c r="E17" s="16"/>
      <c r="F17" s="70">
        <v>82.33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12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L18" s="36"/>
    </row>
    <row r="19" spans="1:14" s="9" customFormat="1" ht="27.75" customHeight="1" thickBot="1" x14ac:dyDescent="0.3">
      <c r="A19" s="100">
        <v>13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14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98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99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8:K28"/>
    <mergeCell ref="H29:K29"/>
    <mergeCell ref="K3:K5"/>
    <mergeCell ref="D4:D5"/>
    <mergeCell ref="A9:A10"/>
    <mergeCell ref="A11:A12"/>
    <mergeCell ref="B19:G19"/>
    <mergeCell ref="B20:G20"/>
    <mergeCell ref="G3:G5"/>
    <mergeCell ref="H3:H5"/>
    <mergeCell ref="I3:I5"/>
    <mergeCell ref="J3:J5"/>
    <mergeCell ref="B18:G18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4"/>
  <sheetViews>
    <sheetView workbookViewId="0">
      <selection activeCell="A22" sqref="A22"/>
    </sheetView>
  </sheetViews>
  <sheetFormatPr defaultRowHeight="12.75" x14ac:dyDescent="0.2"/>
  <cols>
    <col min="1" max="1" width="12.5703125" style="121" customWidth="1"/>
    <col min="2" max="2" width="14.140625" style="202" customWidth="1"/>
    <col min="3" max="3" width="13.42578125" style="202" customWidth="1"/>
    <col min="4" max="4" width="13" style="202" customWidth="1"/>
    <col min="5" max="5" width="13.5703125" style="202" customWidth="1"/>
    <col min="6" max="7" width="4" style="126" customWidth="1"/>
    <col min="8" max="8" width="4" style="127" customWidth="1"/>
    <col min="9" max="9" width="17.140625" style="121" customWidth="1"/>
    <col min="10" max="10" width="17" style="121" customWidth="1"/>
    <col min="11" max="11" width="17.28515625" style="121" customWidth="1"/>
    <col min="12" max="12" width="17" style="121" customWidth="1"/>
    <col min="13" max="13" width="17.85546875" style="121" customWidth="1"/>
    <col min="14" max="14" width="13.42578125" style="121" bestFit="1" customWidth="1"/>
    <col min="15" max="15" width="15.85546875" style="128" customWidth="1"/>
    <col min="16" max="16" width="15.85546875" style="126" customWidth="1"/>
    <col min="17" max="17" width="16" style="128" customWidth="1"/>
    <col min="18" max="18" width="19.7109375" style="121" customWidth="1"/>
    <col min="19" max="19" width="16" style="121" customWidth="1"/>
    <col min="20" max="20" width="17" style="121" customWidth="1"/>
    <col min="21" max="21" width="14.85546875" style="121" customWidth="1"/>
    <col min="22" max="22" width="17.28515625" style="121" bestFit="1" customWidth="1"/>
    <col min="23" max="23" width="19.42578125" style="121" customWidth="1"/>
    <col min="24" max="24" width="15.140625" style="121" customWidth="1"/>
    <col min="25" max="25" width="13.42578125" style="121" customWidth="1"/>
    <col min="26" max="26" width="11.5703125" style="121" customWidth="1"/>
    <col min="27" max="27" width="9.140625" style="121"/>
    <col min="28" max="28" width="1.85546875" style="121" customWidth="1"/>
    <col min="29" max="29" width="4.5703125" style="121" bestFit="1" customWidth="1"/>
    <col min="30" max="30" width="3" style="121" bestFit="1" customWidth="1"/>
    <col min="31" max="31" width="3.28515625" style="121" bestFit="1" customWidth="1"/>
    <col min="32" max="32" width="3.42578125" style="121" bestFit="1" customWidth="1"/>
    <col min="33" max="33" width="2.28515625" style="121" bestFit="1" customWidth="1"/>
    <col min="34" max="245" width="9.140625" style="121"/>
    <col min="246" max="246" width="20.140625" style="121" bestFit="1" customWidth="1"/>
    <col min="247" max="247" width="9.140625" style="121"/>
    <col min="248" max="249" width="12.42578125" style="121" bestFit="1" customWidth="1"/>
    <col min="250" max="251" width="11.42578125" style="121" bestFit="1" customWidth="1"/>
    <col min="252" max="252" width="9.140625" style="121"/>
    <col min="253" max="253" width="20.140625" style="121" bestFit="1" customWidth="1"/>
    <col min="254" max="254" width="9.140625" style="121"/>
    <col min="255" max="256" width="13.85546875" style="121" bestFit="1" customWidth="1"/>
    <col min="257" max="258" width="12.7109375" style="121" bestFit="1" customWidth="1"/>
    <col min="259" max="501" width="9.140625" style="121"/>
    <col min="502" max="502" width="20.140625" style="121" bestFit="1" customWidth="1"/>
    <col min="503" max="503" width="9.140625" style="121"/>
    <col min="504" max="505" width="12.42578125" style="121" bestFit="1" customWidth="1"/>
    <col min="506" max="507" width="11.42578125" style="121" bestFit="1" customWidth="1"/>
    <col min="508" max="508" width="9.140625" style="121"/>
    <col min="509" max="509" width="20.140625" style="121" bestFit="1" customWidth="1"/>
    <col min="510" max="510" width="9.140625" style="121"/>
    <col min="511" max="512" width="13.85546875" style="121" bestFit="1" customWidth="1"/>
    <col min="513" max="514" width="12.7109375" style="121" bestFit="1" customWidth="1"/>
    <col min="515" max="757" width="9.140625" style="121"/>
    <col min="758" max="758" width="20.140625" style="121" bestFit="1" customWidth="1"/>
    <col min="759" max="759" width="9.140625" style="121"/>
    <col min="760" max="761" width="12.42578125" style="121" bestFit="1" customWidth="1"/>
    <col min="762" max="763" width="11.42578125" style="121" bestFit="1" customWidth="1"/>
    <col min="764" max="764" width="9.140625" style="121"/>
    <col min="765" max="765" width="20.140625" style="121" bestFit="1" customWidth="1"/>
    <col min="766" max="766" width="9.140625" style="121"/>
    <col min="767" max="768" width="13.85546875" style="121" bestFit="1" customWidth="1"/>
    <col min="769" max="770" width="12.7109375" style="121" bestFit="1" customWidth="1"/>
    <col min="771" max="1013" width="9.140625" style="121"/>
    <col min="1014" max="1014" width="20.140625" style="121" bestFit="1" customWidth="1"/>
    <col min="1015" max="1015" width="9.140625" style="121"/>
    <col min="1016" max="1017" width="12.42578125" style="121" bestFit="1" customWidth="1"/>
    <col min="1018" max="1019" width="11.42578125" style="121" bestFit="1" customWidth="1"/>
    <col min="1020" max="1020" width="9.140625" style="121"/>
    <col min="1021" max="1021" width="20.140625" style="121" bestFit="1" customWidth="1"/>
    <col min="1022" max="1022" width="9.140625" style="121"/>
    <col min="1023" max="1024" width="13.85546875" style="121" bestFit="1" customWidth="1"/>
    <col min="1025" max="1026" width="12.7109375" style="121" bestFit="1" customWidth="1"/>
    <col min="1027" max="1269" width="9.140625" style="121"/>
    <col min="1270" max="1270" width="20.140625" style="121" bestFit="1" customWidth="1"/>
    <col min="1271" max="1271" width="9.140625" style="121"/>
    <col min="1272" max="1273" width="12.42578125" style="121" bestFit="1" customWidth="1"/>
    <col min="1274" max="1275" width="11.42578125" style="121" bestFit="1" customWidth="1"/>
    <col min="1276" max="1276" width="9.140625" style="121"/>
    <col min="1277" max="1277" width="20.140625" style="121" bestFit="1" customWidth="1"/>
    <col min="1278" max="1278" width="9.140625" style="121"/>
    <col min="1279" max="1280" width="13.85546875" style="121" bestFit="1" customWidth="1"/>
    <col min="1281" max="1282" width="12.7109375" style="121" bestFit="1" customWidth="1"/>
    <col min="1283" max="1525" width="9.140625" style="121"/>
    <col min="1526" max="1526" width="20.140625" style="121" bestFit="1" customWidth="1"/>
    <col min="1527" max="1527" width="9.140625" style="121"/>
    <col min="1528" max="1529" width="12.42578125" style="121" bestFit="1" customWidth="1"/>
    <col min="1530" max="1531" width="11.42578125" style="121" bestFit="1" customWidth="1"/>
    <col min="1532" max="1532" width="9.140625" style="121"/>
    <col min="1533" max="1533" width="20.140625" style="121" bestFit="1" customWidth="1"/>
    <col min="1534" max="1534" width="9.140625" style="121"/>
    <col min="1535" max="1536" width="13.85546875" style="121" bestFit="1" customWidth="1"/>
    <col min="1537" max="1538" width="12.7109375" style="121" bestFit="1" customWidth="1"/>
    <col min="1539" max="1781" width="9.140625" style="121"/>
    <col min="1782" max="1782" width="20.140625" style="121" bestFit="1" customWidth="1"/>
    <col min="1783" max="1783" width="9.140625" style="121"/>
    <col min="1784" max="1785" width="12.42578125" style="121" bestFit="1" customWidth="1"/>
    <col min="1786" max="1787" width="11.42578125" style="121" bestFit="1" customWidth="1"/>
    <col min="1788" max="1788" width="9.140625" style="121"/>
    <col min="1789" max="1789" width="20.140625" style="121" bestFit="1" customWidth="1"/>
    <col min="1790" max="1790" width="9.140625" style="121"/>
    <col min="1791" max="1792" width="13.85546875" style="121" bestFit="1" customWidth="1"/>
    <col min="1793" max="1794" width="12.7109375" style="121" bestFit="1" customWidth="1"/>
    <col min="1795" max="2037" width="9.140625" style="121"/>
    <col min="2038" max="2038" width="20.140625" style="121" bestFit="1" customWidth="1"/>
    <col min="2039" max="2039" width="9.140625" style="121"/>
    <col min="2040" max="2041" width="12.42578125" style="121" bestFit="1" customWidth="1"/>
    <col min="2042" max="2043" width="11.42578125" style="121" bestFit="1" customWidth="1"/>
    <col min="2044" max="2044" width="9.140625" style="121"/>
    <col min="2045" max="2045" width="20.140625" style="121" bestFit="1" customWidth="1"/>
    <col min="2046" max="2046" width="9.140625" style="121"/>
    <col min="2047" max="2048" width="13.85546875" style="121" bestFit="1" customWidth="1"/>
    <col min="2049" max="2050" width="12.7109375" style="121" bestFit="1" customWidth="1"/>
    <col min="2051" max="2293" width="9.140625" style="121"/>
    <col min="2294" max="2294" width="20.140625" style="121" bestFit="1" customWidth="1"/>
    <col min="2295" max="2295" width="9.140625" style="121"/>
    <col min="2296" max="2297" width="12.42578125" style="121" bestFit="1" customWidth="1"/>
    <col min="2298" max="2299" width="11.42578125" style="121" bestFit="1" customWidth="1"/>
    <col min="2300" max="2300" width="9.140625" style="121"/>
    <col min="2301" max="2301" width="20.140625" style="121" bestFit="1" customWidth="1"/>
    <col min="2302" max="2302" width="9.140625" style="121"/>
    <col min="2303" max="2304" width="13.85546875" style="121" bestFit="1" customWidth="1"/>
    <col min="2305" max="2306" width="12.7109375" style="121" bestFit="1" customWidth="1"/>
    <col min="2307" max="2549" width="9.140625" style="121"/>
    <col min="2550" max="2550" width="20.140625" style="121" bestFit="1" customWidth="1"/>
    <col min="2551" max="2551" width="9.140625" style="121"/>
    <col min="2552" max="2553" width="12.42578125" style="121" bestFit="1" customWidth="1"/>
    <col min="2554" max="2555" width="11.42578125" style="121" bestFit="1" customWidth="1"/>
    <col min="2556" max="2556" width="9.140625" style="121"/>
    <col min="2557" max="2557" width="20.140625" style="121" bestFit="1" customWidth="1"/>
    <col min="2558" max="2558" width="9.140625" style="121"/>
    <col min="2559" max="2560" width="13.85546875" style="121" bestFit="1" customWidth="1"/>
    <col min="2561" max="2562" width="12.7109375" style="121" bestFit="1" customWidth="1"/>
    <col min="2563" max="2805" width="9.140625" style="121"/>
    <col min="2806" max="2806" width="20.140625" style="121" bestFit="1" customWidth="1"/>
    <col min="2807" max="2807" width="9.140625" style="121"/>
    <col min="2808" max="2809" width="12.42578125" style="121" bestFit="1" customWidth="1"/>
    <col min="2810" max="2811" width="11.42578125" style="121" bestFit="1" customWidth="1"/>
    <col min="2812" max="2812" width="9.140625" style="121"/>
    <col min="2813" max="2813" width="20.140625" style="121" bestFit="1" customWidth="1"/>
    <col min="2814" max="2814" width="9.140625" style="121"/>
    <col min="2815" max="2816" width="13.85546875" style="121" bestFit="1" customWidth="1"/>
    <col min="2817" max="2818" width="12.7109375" style="121" bestFit="1" customWidth="1"/>
    <col min="2819" max="3061" width="9.140625" style="121"/>
    <col min="3062" max="3062" width="20.140625" style="121" bestFit="1" customWidth="1"/>
    <col min="3063" max="3063" width="9.140625" style="121"/>
    <col min="3064" max="3065" width="12.42578125" style="121" bestFit="1" customWidth="1"/>
    <col min="3066" max="3067" width="11.42578125" style="121" bestFit="1" customWidth="1"/>
    <col min="3068" max="3068" width="9.140625" style="121"/>
    <col min="3069" max="3069" width="20.140625" style="121" bestFit="1" customWidth="1"/>
    <col min="3070" max="3070" width="9.140625" style="121"/>
    <col min="3071" max="3072" width="13.85546875" style="121" bestFit="1" customWidth="1"/>
    <col min="3073" max="3074" width="12.7109375" style="121" bestFit="1" customWidth="1"/>
    <col min="3075" max="3317" width="9.140625" style="121"/>
    <col min="3318" max="3318" width="20.140625" style="121" bestFit="1" customWidth="1"/>
    <col min="3319" max="3319" width="9.140625" style="121"/>
    <col min="3320" max="3321" width="12.42578125" style="121" bestFit="1" customWidth="1"/>
    <col min="3322" max="3323" width="11.42578125" style="121" bestFit="1" customWidth="1"/>
    <col min="3324" max="3324" width="9.140625" style="121"/>
    <col min="3325" max="3325" width="20.140625" style="121" bestFit="1" customWidth="1"/>
    <col min="3326" max="3326" width="9.140625" style="121"/>
    <col min="3327" max="3328" width="13.85546875" style="121" bestFit="1" customWidth="1"/>
    <col min="3329" max="3330" width="12.7109375" style="121" bestFit="1" customWidth="1"/>
    <col min="3331" max="3573" width="9.140625" style="121"/>
    <col min="3574" max="3574" width="20.140625" style="121" bestFit="1" customWidth="1"/>
    <col min="3575" max="3575" width="9.140625" style="121"/>
    <col min="3576" max="3577" width="12.42578125" style="121" bestFit="1" customWidth="1"/>
    <col min="3578" max="3579" width="11.42578125" style="121" bestFit="1" customWidth="1"/>
    <col min="3580" max="3580" width="9.140625" style="121"/>
    <col min="3581" max="3581" width="20.140625" style="121" bestFit="1" customWidth="1"/>
    <col min="3582" max="3582" width="9.140625" style="121"/>
    <col min="3583" max="3584" width="13.85546875" style="121" bestFit="1" customWidth="1"/>
    <col min="3585" max="3586" width="12.7109375" style="121" bestFit="1" customWidth="1"/>
    <col min="3587" max="3829" width="9.140625" style="121"/>
    <col min="3830" max="3830" width="20.140625" style="121" bestFit="1" customWidth="1"/>
    <col min="3831" max="3831" width="9.140625" style="121"/>
    <col min="3832" max="3833" width="12.42578125" style="121" bestFit="1" customWidth="1"/>
    <col min="3834" max="3835" width="11.42578125" style="121" bestFit="1" customWidth="1"/>
    <col min="3836" max="3836" width="9.140625" style="121"/>
    <col min="3837" max="3837" width="20.140625" style="121" bestFit="1" customWidth="1"/>
    <col min="3838" max="3838" width="9.140625" style="121"/>
    <col min="3839" max="3840" width="13.85546875" style="121" bestFit="1" customWidth="1"/>
    <col min="3841" max="3842" width="12.7109375" style="121" bestFit="1" customWidth="1"/>
    <col min="3843" max="4085" width="9.140625" style="121"/>
    <col min="4086" max="4086" width="20.140625" style="121" bestFit="1" customWidth="1"/>
    <col min="4087" max="4087" width="9.140625" style="121"/>
    <col min="4088" max="4089" width="12.42578125" style="121" bestFit="1" customWidth="1"/>
    <col min="4090" max="4091" width="11.42578125" style="121" bestFit="1" customWidth="1"/>
    <col min="4092" max="4092" width="9.140625" style="121"/>
    <col min="4093" max="4093" width="20.140625" style="121" bestFit="1" customWidth="1"/>
    <col min="4094" max="4094" width="9.140625" style="121"/>
    <col min="4095" max="4096" width="13.85546875" style="121" bestFit="1" customWidth="1"/>
    <col min="4097" max="4098" width="12.7109375" style="121" bestFit="1" customWidth="1"/>
    <col min="4099" max="4341" width="9.140625" style="121"/>
    <col min="4342" max="4342" width="20.140625" style="121" bestFit="1" customWidth="1"/>
    <col min="4343" max="4343" width="9.140625" style="121"/>
    <col min="4344" max="4345" width="12.42578125" style="121" bestFit="1" customWidth="1"/>
    <col min="4346" max="4347" width="11.42578125" style="121" bestFit="1" customWidth="1"/>
    <col min="4348" max="4348" width="9.140625" style="121"/>
    <col min="4349" max="4349" width="20.140625" style="121" bestFit="1" customWidth="1"/>
    <col min="4350" max="4350" width="9.140625" style="121"/>
    <col min="4351" max="4352" width="13.85546875" style="121" bestFit="1" customWidth="1"/>
    <col min="4353" max="4354" width="12.7109375" style="121" bestFit="1" customWidth="1"/>
    <col min="4355" max="4597" width="9.140625" style="121"/>
    <col min="4598" max="4598" width="20.140625" style="121" bestFit="1" customWidth="1"/>
    <col min="4599" max="4599" width="9.140625" style="121"/>
    <col min="4600" max="4601" width="12.42578125" style="121" bestFit="1" customWidth="1"/>
    <col min="4602" max="4603" width="11.42578125" style="121" bestFit="1" customWidth="1"/>
    <col min="4604" max="4604" width="9.140625" style="121"/>
    <col min="4605" max="4605" width="20.140625" style="121" bestFit="1" customWidth="1"/>
    <col min="4606" max="4606" width="9.140625" style="121"/>
    <col min="4607" max="4608" width="13.85546875" style="121" bestFit="1" customWidth="1"/>
    <col min="4609" max="4610" width="12.7109375" style="121" bestFit="1" customWidth="1"/>
    <col min="4611" max="4853" width="9.140625" style="121"/>
    <col min="4854" max="4854" width="20.140625" style="121" bestFit="1" customWidth="1"/>
    <col min="4855" max="4855" width="9.140625" style="121"/>
    <col min="4856" max="4857" width="12.42578125" style="121" bestFit="1" customWidth="1"/>
    <col min="4858" max="4859" width="11.42578125" style="121" bestFit="1" customWidth="1"/>
    <col min="4860" max="4860" width="9.140625" style="121"/>
    <col min="4861" max="4861" width="20.140625" style="121" bestFit="1" customWidth="1"/>
    <col min="4862" max="4862" width="9.140625" style="121"/>
    <col min="4863" max="4864" width="13.85546875" style="121" bestFit="1" customWidth="1"/>
    <col min="4865" max="4866" width="12.7109375" style="121" bestFit="1" customWidth="1"/>
    <col min="4867" max="5109" width="9.140625" style="121"/>
    <col min="5110" max="5110" width="20.140625" style="121" bestFit="1" customWidth="1"/>
    <col min="5111" max="5111" width="9.140625" style="121"/>
    <col min="5112" max="5113" width="12.42578125" style="121" bestFit="1" customWidth="1"/>
    <col min="5114" max="5115" width="11.42578125" style="121" bestFit="1" customWidth="1"/>
    <col min="5116" max="5116" width="9.140625" style="121"/>
    <col min="5117" max="5117" width="20.140625" style="121" bestFit="1" customWidth="1"/>
    <col min="5118" max="5118" width="9.140625" style="121"/>
    <col min="5119" max="5120" width="13.85546875" style="121" bestFit="1" customWidth="1"/>
    <col min="5121" max="5122" width="12.7109375" style="121" bestFit="1" customWidth="1"/>
    <col min="5123" max="5365" width="9.140625" style="121"/>
    <col min="5366" max="5366" width="20.140625" style="121" bestFit="1" customWidth="1"/>
    <col min="5367" max="5367" width="9.140625" style="121"/>
    <col min="5368" max="5369" width="12.42578125" style="121" bestFit="1" customWidth="1"/>
    <col min="5370" max="5371" width="11.42578125" style="121" bestFit="1" customWidth="1"/>
    <col min="5372" max="5372" width="9.140625" style="121"/>
    <col min="5373" max="5373" width="20.140625" style="121" bestFit="1" customWidth="1"/>
    <col min="5374" max="5374" width="9.140625" style="121"/>
    <col min="5375" max="5376" width="13.85546875" style="121" bestFit="1" customWidth="1"/>
    <col min="5377" max="5378" width="12.7109375" style="121" bestFit="1" customWidth="1"/>
    <col min="5379" max="5621" width="9.140625" style="121"/>
    <col min="5622" max="5622" width="20.140625" style="121" bestFit="1" customWidth="1"/>
    <col min="5623" max="5623" width="9.140625" style="121"/>
    <col min="5624" max="5625" width="12.42578125" style="121" bestFit="1" customWidth="1"/>
    <col min="5626" max="5627" width="11.42578125" style="121" bestFit="1" customWidth="1"/>
    <col min="5628" max="5628" width="9.140625" style="121"/>
    <col min="5629" max="5629" width="20.140625" style="121" bestFit="1" customWidth="1"/>
    <col min="5630" max="5630" width="9.140625" style="121"/>
    <col min="5631" max="5632" width="13.85546875" style="121" bestFit="1" customWidth="1"/>
    <col min="5633" max="5634" width="12.7109375" style="121" bestFit="1" customWidth="1"/>
    <col min="5635" max="5877" width="9.140625" style="121"/>
    <col min="5878" max="5878" width="20.140625" style="121" bestFit="1" customWidth="1"/>
    <col min="5879" max="5879" width="9.140625" style="121"/>
    <col min="5880" max="5881" width="12.42578125" style="121" bestFit="1" customWidth="1"/>
    <col min="5882" max="5883" width="11.42578125" style="121" bestFit="1" customWidth="1"/>
    <col min="5884" max="5884" width="9.140625" style="121"/>
    <col min="5885" max="5885" width="20.140625" style="121" bestFit="1" customWidth="1"/>
    <col min="5886" max="5886" width="9.140625" style="121"/>
    <col min="5887" max="5888" width="13.85546875" style="121" bestFit="1" customWidth="1"/>
    <col min="5889" max="5890" width="12.7109375" style="121" bestFit="1" customWidth="1"/>
    <col min="5891" max="6133" width="9.140625" style="121"/>
    <col min="6134" max="6134" width="20.140625" style="121" bestFit="1" customWidth="1"/>
    <col min="6135" max="6135" width="9.140625" style="121"/>
    <col min="6136" max="6137" width="12.42578125" style="121" bestFit="1" customWidth="1"/>
    <col min="6138" max="6139" width="11.42578125" style="121" bestFit="1" customWidth="1"/>
    <col min="6140" max="6140" width="9.140625" style="121"/>
    <col min="6141" max="6141" width="20.140625" style="121" bestFit="1" customWidth="1"/>
    <col min="6142" max="6142" width="9.140625" style="121"/>
    <col min="6143" max="6144" width="13.85546875" style="121" bestFit="1" customWidth="1"/>
    <col min="6145" max="6146" width="12.7109375" style="121" bestFit="1" customWidth="1"/>
    <col min="6147" max="6389" width="9.140625" style="121"/>
    <col min="6390" max="6390" width="20.140625" style="121" bestFit="1" customWidth="1"/>
    <col min="6391" max="6391" width="9.140625" style="121"/>
    <col min="6392" max="6393" width="12.42578125" style="121" bestFit="1" customWidth="1"/>
    <col min="6394" max="6395" width="11.42578125" style="121" bestFit="1" customWidth="1"/>
    <col min="6396" max="6396" width="9.140625" style="121"/>
    <col min="6397" max="6397" width="20.140625" style="121" bestFit="1" customWidth="1"/>
    <col min="6398" max="6398" width="9.140625" style="121"/>
    <col min="6399" max="6400" width="13.85546875" style="121" bestFit="1" customWidth="1"/>
    <col min="6401" max="6402" width="12.7109375" style="121" bestFit="1" customWidth="1"/>
    <col min="6403" max="6645" width="9.140625" style="121"/>
    <col min="6646" max="6646" width="20.140625" style="121" bestFit="1" customWidth="1"/>
    <col min="6647" max="6647" width="9.140625" style="121"/>
    <col min="6648" max="6649" width="12.42578125" style="121" bestFit="1" customWidth="1"/>
    <col min="6650" max="6651" width="11.42578125" style="121" bestFit="1" customWidth="1"/>
    <col min="6652" max="6652" width="9.140625" style="121"/>
    <col min="6653" max="6653" width="20.140625" style="121" bestFit="1" customWidth="1"/>
    <col min="6654" max="6654" width="9.140625" style="121"/>
    <col min="6655" max="6656" width="13.85546875" style="121" bestFit="1" customWidth="1"/>
    <col min="6657" max="6658" width="12.7109375" style="121" bestFit="1" customWidth="1"/>
    <col min="6659" max="6901" width="9.140625" style="121"/>
    <col min="6902" max="6902" width="20.140625" style="121" bestFit="1" customWidth="1"/>
    <col min="6903" max="6903" width="9.140625" style="121"/>
    <col min="6904" max="6905" width="12.42578125" style="121" bestFit="1" customWidth="1"/>
    <col min="6906" max="6907" width="11.42578125" style="121" bestFit="1" customWidth="1"/>
    <col min="6908" max="6908" width="9.140625" style="121"/>
    <col min="6909" max="6909" width="20.140625" style="121" bestFit="1" customWidth="1"/>
    <col min="6910" max="6910" width="9.140625" style="121"/>
    <col min="6911" max="6912" width="13.85546875" style="121" bestFit="1" customWidth="1"/>
    <col min="6913" max="6914" width="12.7109375" style="121" bestFit="1" customWidth="1"/>
    <col min="6915" max="7157" width="9.140625" style="121"/>
    <col min="7158" max="7158" width="20.140625" style="121" bestFit="1" customWidth="1"/>
    <col min="7159" max="7159" width="9.140625" style="121"/>
    <col min="7160" max="7161" width="12.42578125" style="121" bestFit="1" customWidth="1"/>
    <col min="7162" max="7163" width="11.42578125" style="121" bestFit="1" customWidth="1"/>
    <col min="7164" max="7164" width="9.140625" style="121"/>
    <col min="7165" max="7165" width="20.140625" style="121" bestFit="1" customWidth="1"/>
    <col min="7166" max="7166" width="9.140625" style="121"/>
    <col min="7167" max="7168" width="13.85546875" style="121" bestFit="1" customWidth="1"/>
    <col min="7169" max="7170" width="12.7109375" style="121" bestFit="1" customWidth="1"/>
    <col min="7171" max="7413" width="9.140625" style="121"/>
    <col min="7414" max="7414" width="20.140625" style="121" bestFit="1" customWidth="1"/>
    <col min="7415" max="7415" width="9.140625" style="121"/>
    <col min="7416" max="7417" width="12.42578125" style="121" bestFit="1" customWidth="1"/>
    <col min="7418" max="7419" width="11.42578125" style="121" bestFit="1" customWidth="1"/>
    <col min="7420" max="7420" width="9.140625" style="121"/>
    <col min="7421" max="7421" width="20.140625" style="121" bestFit="1" customWidth="1"/>
    <col min="7422" max="7422" width="9.140625" style="121"/>
    <col min="7423" max="7424" width="13.85546875" style="121" bestFit="1" customWidth="1"/>
    <col min="7425" max="7426" width="12.7109375" style="121" bestFit="1" customWidth="1"/>
    <col min="7427" max="7669" width="9.140625" style="121"/>
    <col min="7670" max="7670" width="20.140625" style="121" bestFit="1" customWidth="1"/>
    <col min="7671" max="7671" width="9.140625" style="121"/>
    <col min="7672" max="7673" width="12.42578125" style="121" bestFit="1" customWidth="1"/>
    <col min="7674" max="7675" width="11.42578125" style="121" bestFit="1" customWidth="1"/>
    <col min="7676" max="7676" width="9.140625" style="121"/>
    <col min="7677" max="7677" width="20.140625" style="121" bestFit="1" customWidth="1"/>
    <col min="7678" max="7678" width="9.140625" style="121"/>
    <col min="7679" max="7680" width="13.85546875" style="121" bestFit="1" customWidth="1"/>
    <col min="7681" max="7682" width="12.7109375" style="121" bestFit="1" customWidth="1"/>
    <col min="7683" max="7925" width="9.140625" style="121"/>
    <col min="7926" max="7926" width="20.140625" style="121" bestFit="1" customWidth="1"/>
    <col min="7927" max="7927" width="9.140625" style="121"/>
    <col min="7928" max="7929" width="12.42578125" style="121" bestFit="1" customWidth="1"/>
    <col min="7930" max="7931" width="11.42578125" style="121" bestFit="1" customWidth="1"/>
    <col min="7932" max="7932" width="9.140625" style="121"/>
    <col min="7933" max="7933" width="20.140625" style="121" bestFit="1" customWidth="1"/>
    <col min="7934" max="7934" width="9.140625" style="121"/>
    <col min="7935" max="7936" width="13.85546875" style="121" bestFit="1" customWidth="1"/>
    <col min="7937" max="7938" width="12.7109375" style="121" bestFit="1" customWidth="1"/>
    <col min="7939" max="8181" width="9.140625" style="121"/>
    <col min="8182" max="8182" width="20.140625" style="121" bestFit="1" customWidth="1"/>
    <col min="8183" max="8183" width="9.140625" style="121"/>
    <col min="8184" max="8185" width="12.42578125" style="121" bestFit="1" customWidth="1"/>
    <col min="8186" max="8187" width="11.42578125" style="121" bestFit="1" customWidth="1"/>
    <col min="8188" max="8188" width="9.140625" style="121"/>
    <col min="8189" max="8189" width="20.140625" style="121" bestFit="1" customWidth="1"/>
    <col min="8190" max="8190" width="9.140625" style="121"/>
    <col min="8191" max="8192" width="13.85546875" style="121" bestFit="1" customWidth="1"/>
    <col min="8193" max="8194" width="12.7109375" style="121" bestFit="1" customWidth="1"/>
    <col min="8195" max="8437" width="9.140625" style="121"/>
    <col min="8438" max="8438" width="20.140625" style="121" bestFit="1" customWidth="1"/>
    <col min="8439" max="8439" width="9.140625" style="121"/>
    <col min="8440" max="8441" width="12.42578125" style="121" bestFit="1" customWidth="1"/>
    <col min="8442" max="8443" width="11.42578125" style="121" bestFit="1" customWidth="1"/>
    <col min="8444" max="8444" width="9.140625" style="121"/>
    <col min="8445" max="8445" width="20.140625" style="121" bestFit="1" customWidth="1"/>
    <col min="8446" max="8446" width="9.140625" style="121"/>
    <col min="8447" max="8448" width="13.85546875" style="121" bestFit="1" customWidth="1"/>
    <col min="8449" max="8450" width="12.7109375" style="121" bestFit="1" customWidth="1"/>
    <col min="8451" max="8693" width="9.140625" style="121"/>
    <col min="8694" max="8694" width="20.140625" style="121" bestFit="1" customWidth="1"/>
    <col min="8695" max="8695" width="9.140625" style="121"/>
    <col min="8696" max="8697" width="12.42578125" style="121" bestFit="1" customWidth="1"/>
    <col min="8698" max="8699" width="11.42578125" style="121" bestFit="1" customWidth="1"/>
    <col min="8700" max="8700" width="9.140625" style="121"/>
    <col min="8701" max="8701" width="20.140625" style="121" bestFit="1" customWidth="1"/>
    <col min="8702" max="8702" width="9.140625" style="121"/>
    <col min="8703" max="8704" width="13.85546875" style="121" bestFit="1" customWidth="1"/>
    <col min="8705" max="8706" width="12.7109375" style="121" bestFit="1" customWidth="1"/>
    <col min="8707" max="8949" width="9.140625" style="121"/>
    <col min="8950" max="8950" width="20.140625" style="121" bestFit="1" customWidth="1"/>
    <col min="8951" max="8951" width="9.140625" style="121"/>
    <col min="8952" max="8953" width="12.42578125" style="121" bestFit="1" customWidth="1"/>
    <col min="8954" max="8955" width="11.42578125" style="121" bestFit="1" customWidth="1"/>
    <col min="8956" max="8956" width="9.140625" style="121"/>
    <col min="8957" max="8957" width="20.140625" style="121" bestFit="1" customWidth="1"/>
    <col min="8958" max="8958" width="9.140625" style="121"/>
    <col min="8959" max="8960" width="13.85546875" style="121" bestFit="1" customWidth="1"/>
    <col min="8961" max="8962" width="12.7109375" style="121" bestFit="1" customWidth="1"/>
    <col min="8963" max="9205" width="9.140625" style="121"/>
    <col min="9206" max="9206" width="20.140625" style="121" bestFit="1" customWidth="1"/>
    <col min="9207" max="9207" width="9.140625" style="121"/>
    <col min="9208" max="9209" width="12.42578125" style="121" bestFit="1" customWidth="1"/>
    <col min="9210" max="9211" width="11.42578125" style="121" bestFit="1" customWidth="1"/>
    <col min="9212" max="9212" width="9.140625" style="121"/>
    <col min="9213" max="9213" width="20.140625" style="121" bestFit="1" customWidth="1"/>
    <col min="9214" max="9214" width="9.140625" style="121"/>
    <col min="9215" max="9216" width="13.85546875" style="121" bestFit="1" customWidth="1"/>
    <col min="9217" max="9218" width="12.7109375" style="121" bestFit="1" customWidth="1"/>
    <col min="9219" max="9461" width="9.140625" style="121"/>
    <col min="9462" max="9462" width="20.140625" style="121" bestFit="1" customWidth="1"/>
    <col min="9463" max="9463" width="9.140625" style="121"/>
    <col min="9464" max="9465" width="12.42578125" style="121" bestFit="1" customWidth="1"/>
    <col min="9466" max="9467" width="11.42578125" style="121" bestFit="1" customWidth="1"/>
    <col min="9468" max="9468" width="9.140625" style="121"/>
    <col min="9469" max="9469" width="20.140625" style="121" bestFit="1" customWidth="1"/>
    <col min="9470" max="9470" width="9.140625" style="121"/>
    <col min="9471" max="9472" width="13.85546875" style="121" bestFit="1" customWidth="1"/>
    <col min="9473" max="9474" width="12.7109375" style="121" bestFit="1" customWidth="1"/>
    <col min="9475" max="9717" width="9.140625" style="121"/>
    <col min="9718" max="9718" width="20.140625" style="121" bestFit="1" customWidth="1"/>
    <col min="9719" max="9719" width="9.140625" style="121"/>
    <col min="9720" max="9721" width="12.42578125" style="121" bestFit="1" customWidth="1"/>
    <col min="9722" max="9723" width="11.42578125" style="121" bestFit="1" customWidth="1"/>
    <col min="9724" max="9724" width="9.140625" style="121"/>
    <col min="9725" max="9725" width="20.140625" style="121" bestFit="1" customWidth="1"/>
    <col min="9726" max="9726" width="9.140625" style="121"/>
    <col min="9727" max="9728" width="13.85546875" style="121" bestFit="1" customWidth="1"/>
    <col min="9729" max="9730" width="12.7109375" style="121" bestFit="1" customWidth="1"/>
    <col min="9731" max="9973" width="9.140625" style="121"/>
    <col min="9974" max="9974" width="20.140625" style="121" bestFit="1" customWidth="1"/>
    <col min="9975" max="9975" width="9.140625" style="121"/>
    <col min="9976" max="9977" width="12.42578125" style="121" bestFit="1" customWidth="1"/>
    <col min="9978" max="9979" width="11.42578125" style="121" bestFit="1" customWidth="1"/>
    <col min="9980" max="9980" width="9.140625" style="121"/>
    <col min="9981" max="9981" width="20.140625" style="121" bestFit="1" customWidth="1"/>
    <col min="9982" max="9982" width="9.140625" style="121"/>
    <col min="9983" max="9984" width="13.85546875" style="121" bestFit="1" customWidth="1"/>
    <col min="9985" max="9986" width="12.7109375" style="121" bestFit="1" customWidth="1"/>
    <col min="9987" max="10229" width="9.140625" style="121"/>
    <col min="10230" max="10230" width="20.140625" style="121" bestFit="1" customWidth="1"/>
    <col min="10231" max="10231" width="9.140625" style="121"/>
    <col min="10232" max="10233" width="12.42578125" style="121" bestFit="1" customWidth="1"/>
    <col min="10234" max="10235" width="11.42578125" style="121" bestFit="1" customWidth="1"/>
    <col min="10236" max="10236" width="9.140625" style="121"/>
    <col min="10237" max="10237" width="20.140625" style="121" bestFit="1" customWidth="1"/>
    <col min="10238" max="10238" width="9.140625" style="121"/>
    <col min="10239" max="10240" width="13.85546875" style="121" bestFit="1" customWidth="1"/>
    <col min="10241" max="10242" width="12.7109375" style="121" bestFit="1" customWidth="1"/>
    <col min="10243" max="10485" width="9.140625" style="121"/>
    <col min="10486" max="10486" width="20.140625" style="121" bestFit="1" customWidth="1"/>
    <col min="10487" max="10487" width="9.140625" style="121"/>
    <col min="10488" max="10489" width="12.42578125" style="121" bestFit="1" customWidth="1"/>
    <col min="10490" max="10491" width="11.42578125" style="121" bestFit="1" customWidth="1"/>
    <col min="10492" max="10492" width="9.140625" style="121"/>
    <col min="10493" max="10493" width="20.140625" style="121" bestFit="1" customWidth="1"/>
    <col min="10494" max="10494" width="9.140625" style="121"/>
    <col min="10495" max="10496" width="13.85546875" style="121" bestFit="1" customWidth="1"/>
    <col min="10497" max="10498" width="12.7109375" style="121" bestFit="1" customWidth="1"/>
    <col min="10499" max="10741" width="9.140625" style="121"/>
    <col min="10742" max="10742" width="20.140625" style="121" bestFit="1" customWidth="1"/>
    <col min="10743" max="10743" width="9.140625" style="121"/>
    <col min="10744" max="10745" width="12.42578125" style="121" bestFit="1" customWidth="1"/>
    <col min="10746" max="10747" width="11.42578125" style="121" bestFit="1" customWidth="1"/>
    <col min="10748" max="10748" width="9.140625" style="121"/>
    <col min="10749" max="10749" width="20.140625" style="121" bestFit="1" customWidth="1"/>
    <col min="10750" max="10750" width="9.140625" style="121"/>
    <col min="10751" max="10752" width="13.85546875" style="121" bestFit="1" customWidth="1"/>
    <col min="10753" max="10754" width="12.7109375" style="121" bestFit="1" customWidth="1"/>
    <col min="10755" max="10997" width="9.140625" style="121"/>
    <col min="10998" max="10998" width="20.140625" style="121" bestFit="1" customWidth="1"/>
    <col min="10999" max="10999" width="9.140625" style="121"/>
    <col min="11000" max="11001" width="12.42578125" style="121" bestFit="1" customWidth="1"/>
    <col min="11002" max="11003" width="11.42578125" style="121" bestFit="1" customWidth="1"/>
    <col min="11004" max="11004" width="9.140625" style="121"/>
    <col min="11005" max="11005" width="20.140625" style="121" bestFit="1" customWidth="1"/>
    <col min="11006" max="11006" width="9.140625" style="121"/>
    <col min="11007" max="11008" width="13.85546875" style="121" bestFit="1" customWidth="1"/>
    <col min="11009" max="11010" width="12.7109375" style="121" bestFit="1" customWidth="1"/>
    <col min="11011" max="11253" width="9.140625" style="121"/>
    <col min="11254" max="11254" width="20.140625" style="121" bestFit="1" customWidth="1"/>
    <col min="11255" max="11255" width="9.140625" style="121"/>
    <col min="11256" max="11257" width="12.42578125" style="121" bestFit="1" customWidth="1"/>
    <col min="11258" max="11259" width="11.42578125" style="121" bestFit="1" customWidth="1"/>
    <col min="11260" max="11260" width="9.140625" style="121"/>
    <col min="11261" max="11261" width="20.140625" style="121" bestFit="1" customWidth="1"/>
    <col min="11262" max="11262" width="9.140625" style="121"/>
    <col min="11263" max="11264" width="13.85546875" style="121" bestFit="1" customWidth="1"/>
    <col min="11265" max="11266" width="12.7109375" style="121" bestFit="1" customWidth="1"/>
    <col min="11267" max="11509" width="9.140625" style="121"/>
    <col min="11510" max="11510" width="20.140625" style="121" bestFit="1" customWidth="1"/>
    <col min="11511" max="11511" width="9.140625" style="121"/>
    <col min="11512" max="11513" width="12.42578125" style="121" bestFit="1" customWidth="1"/>
    <col min="11514" max="11515" width="11.42578125" style="121" bestFit="1" customWidth="1"/>
    <col min="11516" max="11516" width="9.140625" style="121"/>
    <col min="11517" max="11517" width="20.140625" style="121" bestFit="1" customWidth="1"/>
    <col min="11518" max="11518" width="9.140625" style="121"/>
    <col min="11519" max="11520" width="13.85546875" style="121" bestFit="1" customWidth="1"/>
    <col min="11521" max="11522" width="12.7109375" style="121" bestFit="1" customWidth="1"/>
    <col min="11523" max="11765" width="9.140625" style="121"/>
    <col min="11766" max="11766" width="20.140625" style="121" bestFit="1" customWidth="1"/>
    <col min="11767" max="11767" width="9.140625" style="121"/>
    <col min="11768" max="11769" width="12.42578125" style="121" bestFit="1" customWidth="1"/>
    <col min="11770" max="11771" width="11.42578125" style="121" bestFit="1" customWidth="1"/>
    <col min="11772" max="11772" width="9.140625" style="121"/>
    <col min="11773" max="11773" width="20.140625" style="121" bestFit="1" customWidth="1"/>
    <col min="11774" max="11774" width="9.140625" style="121"/>
    <col min="11775" max="11776" width="13.85546875" style="121" bestFit="1" customWidth="1"/>
    <col min="11777" max="11778" width="12.7109375" style="121" bestFit="1" customWidth="1"/>
    <col min="11779" max="12021" width="9.140625" style="121"/>
    <col min="12022" max="12022" width="20.140625" style="121" bestFit="1" customWidth="1"/>
    <col min="12023" max="12023" width="9.140625" style="121"/>
    <col min="12024" max="12025" width="12.42578125" style="121" bestFit="1" customWidth="1"/>
    <col min="12026" max="12027" width="11.42578125" style="121" bestFit="1" customWidth="1"/>
    <col min="12028" max="12028" width="9.140625" style="121"/>
    <col min="12029" max="12029" width="20.140625" style="121" bestFit="1" customWidth="1"/>
    <col min="12030" max="12030" width="9.140625" style="121"/>
    <col min="12031" max="12032" width="13.85546875" style="121" bestFit="1" customWidth="1"/>
    <col min="12033" max="12034" width="12.7109375" style="121" bestFit="1" customWidth="1"/>
    <col min="12035" max="12277" width="9.140625" style="121"/>
    <col min="12278" max="12278" width="20.140625" style="121" bestFit="1" customWidth="1"/>
    <col min="12279" max="12279" width="9.140625" style="121"/>
    <col min="12280" max="12281" width="12.42578125" style="121" bestFit="1" customWidth="1"/>
    <col min="12282" max="12283" width="11.42578125" style="121" bestFit="1" customWidth="1"/>
    <col min="12284" max="12284" width="9.140625" style="121"/>
    <col min="12285" max="12285" width="20.140625" style="121" bestFit="1" customWidth="1"/>
    <col min="12286" max="12286" width="9.140625" style="121"/>
    <col min="12287" max="12288" width="13.85546875" style="121" bestFit="1" customWidth="1"/>
    <col min="12289" max="12290" width="12.7109375" style="121" bestFit="1" customWidth="1"/>
    <col min="12291" max="12533" width="9.140625" style="121"/>
    <col min="12534" max="12534" width="20.140625" style="121" bestFit="1" customWidth="1"/>
    <col min="12535" max="12535" width="9.140625" style="121"/>
    <col min="12536" max="12537" width="12.42578125" style="121" bestFit="1" customWidth="1"/>
    <col min="12538" max="12539" width="11.42578125" style="121" bestFit="1" customWidth="1"/>
    <col min="12540" max="12540" width="9.140625" style="121"/>
    <col min="12541" max="12541" width="20.140625" style="121" bestFit="1" customWidth="1"/>
    <col min="12542" max="12542" width="9.140625" style="121"/>
    <col min="12543" max="12544" width="13.85546875" style="121" bestFit="1" customWidth="1"/>
    <col min="12545" max="12546" width="12.7109375" style="121" bestFit="1" customWidth="1"/>
    <col min="12547" max="12789" width="9.140625" style="121"/>
    <col min="12790" max="12790" width="20.140625" style="121" bestFit="1" customWidth="1"/>
    <col min="12791" max="12791" width="9.140625" style="121"/>
    <col min="12792" max="12793" width="12.42578125" style="121" bestFit="1" customWidth="1"/>
    <col min="12794" max="12795" width="11.42578125" style="121" bestFit="1" customWidth="1"/>
    <col min="12796" max="12796" width="9.140625" style="121"/>
    <col min="12797" max="12797" width="20.140625" style="121" bestFit="1" customWidth="1"/>
    <col min="12798" max="12798" width="9.140625" style="121"/>
    <col min="12799" max="12800" width="13.85546875" style="121" bestFit="1" customWidth="1"/>
    <col min="12801" max="12802" width="12.7109375" style="121" bestFit="1" customWidth="1"/>
    <col min="12803" max="13045" width="9.140625" style="121"/>
    <col min="13046" max="13046" width="20.140625" style="121" bestFit="1" customWidth="1"/>
    <col min="13047" max="13047" width="9.140625" style="121"/>
    <col min="13048" max="13049" width="12.42578125" style="121" bestFit="1" customWidth="1"/>
    <col min="13050" max="13051" width="11.42578125" style="121" bestFit="1" customWidth="1"/>
    <col min="13052" max="13052" width="9.140625" style="121"/>
    <col min="13053" max="13053" width="20.140625" style="121" bestFit="1" customWidth="1"/>
    <col min="13054" max="13054" width="9.140625" style="121"/>
    <col min="13055" max="13056" width="13.85546875" style="121" bestFit="1" customWidth="1"/>
    <col min="13057" max="13058" width="12.7109375" style="121" bestFit="1" customWidth="1"/>
    <col min="13059" max="13301" width="9.140625" style="121"/>
    <col min="13302" max="13302" width="20.140625" style="121" bestFit="1" customWidth="1"/>
    <col min="13303" max="13303" width="9.140625" style="121"/>
    <col min="13304" max="13305" width="12.42578125" style="121" bestFit="1" customWidth="1"/>
    <col min="13306" max="13307" width="11.42578125" style="121" bestFit="1" customWidth="1"/>
    <col min="13308" max="13308" width="9.140625" style="121"/>
    <col min="13309" max="13309" width="20.140625" style="121" bestFit="1" customWidth="1"/>
    <col min="13310" max="13310" width="9.140625" style="121"/>
    <col min="13311" max="13312" width="13.85546875" style="121" bestFit="1" customWidth="1"/>
    <col min="13313" max="13314" width="12.7109375" style="121" bestFit="1" customWidth="1"/>
    <col min="13315" max="13557" width="9.140625" style="121"/>
    <col min="13558" max="13558" width="20.140625" style="121" bestFit="1" customWidth="1"/>
    <col min="13559" max="13559" width="9.140625" style="121"/>
    <col min="13560" max="13561" width="12.42578125" style="121" bestFit="1" customWidth="1"/>
    <col min="13562" max="13563" width="11.42578125" style="121" bestFit="1" customWidth="1"/>
    <col min="13564" max="13564" width="9.140625" style="121"/>
    <col min="13565" max="13565" width="20.140625" style="121" bestFit="1" customWidth="1"/>
    <col min="13566" max="13566" width="9.140625" style="121"/>
    <col min="13567" max="13568" width="13.85546875" style="121" bestFit="1" customWidth="1"/>
    <col min="13569" max="13570" width="12.7109375" style="121" bestFit="1" customWidth="1"/>
    <col min="13571" max="13813" width="9.140625" style="121"/>
    <col min="13814" max="13814" width="20.140625" style="121" bestFit="1" customWidth="1"/>
    <col min="13815" max="13815" width="9.140625" style="121"/>
    <col min="13816" max="13817" width="12.42578125" style="121" bestFit="1" customWidth="1"/>
    <col min="13818" max="13819" width="11.42578125" style="121" bestFit="1" customWidth="1"/>
    <col min="13820" max="13820" width="9.140625" style="121"/>
    <col min="13821" max="13821" width="20.140625" style="121" bestFit="1" customWidth="1"/>
    <col min="13822" max="13822" width="9.140625" style="121"/>
    <col min="13823" max="13824" width="13.85546875" style="121" bestFit="1" customWidth="1"/>
    <col min="13825" max="13826" width="12.7109375" style="121" bestFit="1" customWidth="1"/>
    <col min="13827" max="14069" width="9.140625" style="121"/>
    <col min="14070" max="14070" width="20.140625" style="121" bestFit="1" customWidth="1"/>
    <col min="14071" max="14071" width="9.140625" style="121"/>
    <col min="14072" max="14073" width="12.42578125" style="121" bestFit="1" customWidth="1"/>
    <col min="14074" max="14075" width="11.42578125" style="121" bestFit="1" customWidth="1"/>
    <col min="14076" max="14076" width="9.140625" style="121"/>
    <col min="14077" max="14077" width="20.140625" style="121" bestFit="1" customWidth="1"/>
    <col min="14078" max="14078" width="9.140625" style="121"/>
    <col min="14079" max="14080" width="13.85546875" style="121" bestFit="1" customWidth="1"/>
    <col min="14081" max="14082" width="12.7109375" style="121" bestFit="1" customWidth="1"/>
    <col min="14083" max="14325" width="9.140625" style="121"/>
    <col min="14326" max="14326" width="20.140625" style="121" bestFit="1" customWidth="1"/>
    <col min="14327" max="14327" width="9.140625" style="121"/>
    <col min="14328" max="14329" width="12.42578125" style="121" bestFit="1" customWidth="1"/>
    <col min="14330" max="14331" width="11.42578125" style="121" bestFit="1" customWidth="1"/>
    <col min="14332" max="14332" width="9.140625" style="121"/>
    <col min="14333" max="14333" width="20.140625" style="121" bestFit="1" customWidth="1"/>
    <col min="14334" max="14334" width="9.140625" style="121"/>
    <col min="14335" max="14336" width="13.85546875" style="121" bestFit="1" customWidth="1"/>
    <col min="14337" max="14338" width="12.7109375" style="121" bestFit="1" customWidth="1"/>
    <col min="14339" max="14581" width="9.140625" style="121"/>
    <col min="14582" max="14582" width="20.140625" style="121" bestFit="1" customWidth="1"/>
    <col min="14583" max="14583" width="9.140625" style="121"/>
    <col min="14584" max="14585" width="12.42578125" style="121" bestFit="1" customWidth="1"/>
    <col min="14586" max="14587" width="11.42578125" style="121" bestFit="1" customWidth="1"/>
    <col min="14588" max="14588" width="9.140625" style="121"/>
    <col min="14589" max="14589" width="20.140625" style="121" bestFit="1" customWidth="1"/>
    <col min="14590" max="14590" width="9.140625" style="121"/>
    <col min="14591" max="14592" width="13.85546875" style="121" bestFit="1" customWidth="1"/>
    <col min="14593" max="14594" width="12.7109375" style="121" bestFit="1" customWidth="1"/>
    <col min="14595" max="14837" width="9.140625" style="121"/>
    <col min="14838" max="14838" width="20.140625" style="121" bestFit="1" customWidth="1"/>
    <col min="14839" max="14839" width="9.140625" style="121"/>
    <col min="14840" max="14841" width="12.42578125" style="121" bestFit="1" customWidth="1"/>
    <col min="14842" max="14843" width="11.42578125" style="121" bestFit="1" customWidth="1"/>
    <col min="14844" max="14844" width="9.140625" style="121"/>
    <col min="14845" max="14845" width="20.140625" style="121" bestFit="1" customWidth="1"/>
    <col min="14846" max="14846" width="9.140625" style="121"/>
    <col min="14847" max="14848" width="13.85546875" style="121" bestFit="1" customWidth="1"/>
    <col min="14849" max="14850" width="12.7109375" style="121" bestFit="1" customWidth="1"/>
    <col min="14851" max="15093" width="9.140625" style="121"/>
    <col min="15094" max="15094" width="20.140625" style="121" bestFit="1" customWidth="1"/>
    <col min="15095" max="15095" width="9.140625" style="121"/>
    <col min="15096" max="15097" width="12.42578125" style="121" bestFit="1" customWidth="1"/>
    <col min="15098" max="15099" width="11.42578125" style="121" bestFit="1" customWidth="1"/>
    <col min="15100" max="15100" width="9.140625" style="121"/>
    <col min="15101" max="15101" width="20.140625" style="121" bestFit="1" customWidth="1"/>
    <col min="15102" max="15102" width="9.140625" style="121"/>
    <col min="15103" max="15104" width="13.85546875" style="121" bestFit="1" customWidth="1"/>
    <col min="15105" max="15106" width="12.7109375" style="121" bestFit="1" customWidth="1"/>
    <col min="15107" max="15349" width="9.140625" style="121"/>
    <col min="15350" max="15350" width="20.140625" style="121" bestFit="1" customWidth="1"/>
    <col min="15351" max="15351" width="9.140625" style="121"/>
    <col min="15352" max="15353" width="12.42578125" style="121" bestFit="1" customWidth="1"/>
    <col min="15354" max="15355" width="11.42578125" style="121" bestFit="1" customWidth="1"/>
    <col min="15356" max="15356" width="9.140625" style="121"/>
    <col min="15357" max="15357" width="20.140625" style="121" bestFit="1" customWidth="1"/>
    <col min="15358" max="15358" width="9.140625" style="121"/>
    <col min="15359" max="15360" width="13.85546875" style="121" bestFit="1" customWidth="1"/>
    <col min="15361" max="15362" width="12.7109375" style="121" bestFit="1" customWidth="1"/>
    <col min="15363" max="15605" width="9.140625" style="121"/>
    <col min="15606" max="15606" width="20.140625" style="121" bestFit="1" customWidth="1"/>
    <col min="15607" max="15607" width="9.140625" style="121"/>
    <col min="15608" max="15609" width="12.42578125" style="121" bestFit="1" customWidth="1"/>
    <col min="15610" max="15611" width="11.42578125" style="121" bestFit="1" customWidth="1"/>
    <col min="15612" max="15612" width="9.140625" style="121"/>
    <col min="15613" max="15613" width="20.140625" style="121" bestFit="1" customWidth="1"/>
    <col min="15614" max="15614" width="9.140625" style="121"/>
    <col min="15615" max="15616" width="13.85546875" style="121" bestFit="1" customWidth="1"/>
    <col min="15617" max="15618" width="12.7109375" style="121" bestFit="1" customWidth="1"/>
    <col min="15619" max="15861" width="9.140625" style="121"/>
    <col min="15862" max="15862" width="20.140625" style="121" bestFit="1" customWidth="1"/>
    <col min="15863" max="15863" width="9.140625" style="121"/>
    <col min="15864" max="15865" width="12.42578125" style="121" bestFit="1" customWidth="1"/>
    <col min="15866" max="15867" width="11.42578125" style="121" bestFit="1" customWidth="1"/>
    <col min="15868" max="15868" width="9.140625" style="121"/>
    <col min="15869" max="15869" width="20.140625" style="121" bestFit="1" customWidth="1"/>
    <col min="15870" max="15870" width="9.140625" style="121"/>
    <col min="15871" max="15872" width="13.85546875" style="121" bestFit="1" customWidth="1"/>
    <col min="15873" max="15874" width="12.7109375" style="121" bestFit="1" customWidth="1"/>
    <col min="15875" max="16117" width="9.140625" style="121"/>
    <col min="16118" max="16118" width="20.140625" style="121" bestFit="1" customWidth="1"/>
    <col min="16119" max="16119" width="9.140625" style="121"/>
    <col min="16120" max="16121" width="12.42578125" style="121" bestFit="1" customWidth="1"/>
    <col min="16122" max="16123" width="11.42578125" style="121" bestFit="1" customWidth="1"/>
    <col min="16124" max="16124" width="9.140625" style="121"/>
    <col min="16125" max="16125" width="20.140625" style="121" bestFit="1" customWidth="1"/>
    <col min="16126" max="16126" width="9.140625" style="121"/>
    <col min="16127" max="16128" width="13.85546875" style="121" bestFit="1" customWidth="1"/>
    <col min="16129" max="16130" width="12.7109375" style="121" bestFit="1" customWidth="1"/>
    <col min="16131" max="16384" width="9.140625" style="121"/>
  </cols>
  <sheetData>
    <row r="1" spans="1:33" ht="68.25" customHeight="1" x14ac:dyDescent="0.2">
      <c r="B1" s="122"/>
      <c r="C1" s="122"/>
      <c r="D1" s="122"/>
      <c r="E1" s="122"/>
      <c r="F1" s="123"/>
      <c r="G1" s="123"/>
      <c r="H1" s="124"/>
      <c r="I1" s="122"/>
      <c r="J1" s="122"/>
      <c r="K1" s="122"/>
      <c r="L1" s="122"/>
      <c r="M1" s="122"/>
      <c r="N1" s="232" t="s">
        <v>83</v>
      </c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spans="1:33" s="128" customFormat="1" ht="12.75" customHeight="1" x14ac:dyDescent="0.2">
      <c r="A2" s="233"/>
      <c r="B2" s="233"/>
      <c r="C2" s="125"/>
      <c r="D2" s="125"/>
      <c r="E2" s="125"/>
      <c r="F2" s="126"/>
      <c r="G2" s="126"/>
      <c r="H2" s="127"/>
      <c r="U2" s="129"/>
    </row>
    <row r="3" spans="1:33" s="128" customFormat="1" ht="34.5" customHeight="1" x14ac:dyDescent="0.2">
      <c r="A3" s="130"/>
      <c r="B3" s="125"/>
      <c r="C3" s="125"/>
      <c r="D3" s="125"/>
      <c r="E3" s="125"/>
      <c r="F3" s="126"/>
      <c r="G3" s="126"/>
      <c r="H3" s="127"/>
      <c r="N3" s="234" t="s">
        <v>84</v>
      </c>
      <c r="O3" s="131" t="s">
        <v>85</v>
      </c>
      <c r="P3" s="235" t="s">
        <v>86</v>
      </c>
      <c r="Q3" s="236"/>
      <c r="R3" s="132" t="s">
        <v>87</v>
      </c>
      <c r="S3" s="131" t="s">
        <v>88</v>
      </c>
      <c r="T3" s="131" t="s">
        <v>86</v>
      </c>
      <c r="U3" s="132" t="s">
        <v>87</v>
      </c>
      <c r="V3" s="133"/>
      <c r="W3" s="134" t="s">
        <v>89</v>
      </c>
      <c r="X3" s="135" t="s">
        <v>90</v>
      </c>
      <c r="Y3" s="136" t="s">
        <v>91</v>
      </c>
      <c r="Z3" s="135" t="s">
        <v>92</v>
      </c>
      <c r="AA3" s="135" t="s">
        <v>93</v>
      </c>
      <c r="AC3" s="129"/>
      <c r="AD3" s="129"/>
      <c r="AE3" s="129" t="s">
        <v>94</v>
      </c>
      <c r="AF3" s="129" t="s">
        <v>95</v>
      </c>
      <c r="AG3" s="129" t="s">
        <v>96</v>
      </c>
    </row>
    <row r="4" spans="1:33" s="128" customFormat="1" ht="24.75" customHeight="1" x14ac:dyDescent="0.2">
      <c r="A4" s="237" t="s">
        <v>84</v>
      </c>
      <c r="B4" s="238" t="s">
        <v>97</v>
      </c>
      <c r="C4" s="238"/>
      <c r="D4" s="137"/>
      <c r="E4" s="137"/>
      <c r="F4" s="126"/>
      <c r="G4" s="126"/>
      <c r="H4" s="127"/>
      <c r="N4" s="234"/>
      <c r="O4" s="132" t="s">
        <v>98</v>
      </c>
      <c r="P4" s="239" t="s">
        <v>98</v>
      </c>
      <c r="Q4" s="240"/>
      <c r="R4" s="132" t="s">
        <v>98</v>
      </c>
      <c r="S4" s="132" t="s">
        <v>98</v>
      </c>
      <c r="T4" s="132" t="s">
        <v>98</v>
      </c>
      <c r="U4" s="132" t="s">
        <v>98</v>
      </c>
      <c r="V4" s="133"/>
      <c r="W4" s="138" t="s">
        <v>85</v>
      </c>
      <c r="X4" s="139">
        <v>1546</v>
      </c>
      <c r="Y4" s="140">
        <v>27</v>
      </c>
      <c r="Z4" s="140">
        <v>24</v>
      </c>
      <c r="AA4" s="140">
        <v>3</v>
      </c>
      <c r="AC4" s="129" t="s">
        <v>99</v>
      </c>
      <c r="AD4" s="129">
        <v>18</v>
      </c>
      <c r="AE4" s="141">
        <v>3</v>
      </c>
      <c r="AF4" s="141">
        <v>3</v>
      </c>
      <c r="AG4" s="141">
        <v>1</v>
      </c>
    </row>
    <row r="5" spans="1:33" s="128" customFormat="1" ht="15.75" customHeight="1" x14ac:dyDescent="0.2">
      <c r="A5" s="237"/>
      <c r="B5" s="142" t="s">
        <v>100</v>
      </c>
      <c r="C5" s="142" t="s">
        <v>98</v>
      </c>
      <c r="D5" s="137"/>
      <c r="E5" s="137"/>
      <c r="F5" s="126"/>
      <c r="G5" s="126"/>
      <c r="H5" s="127"/>
      <c r="N5" s="143" t="s">
        <v>101</v>
      </c>
      <c r="O5" s="144" t="e">
        <f>C14</f>
        <v>#REF!</v>
      </c>
      <c r="P5" s="144">
        <v>388215.81</v>
      </c>
      <c r="Q5" s="145"/>
      <c r="R5" s="146" t="e">
        <f>P5-O5</f>
        <v>#REF!</v>
      </c>
      <c r="S5" s="147" t="e">
        <f>E14</f>
        <v>#REF!</v>
      </c>
      <c r="T5" s="144">
        <v>19851600</v>
      </c>
      <c r="U5" s="144" t="e">
        <f>T5-S5</f>
        <v>#REF!</v>
      </c>
      <c r="V5" s="133"/>
      <c r="AC5" s="129" t="s">
        <v>102</v>
      </c>
      <c r="AD5" s="129">
        <v>6</v>
      </c>
      <c r="AE5" s="129"/>
      <c r="AF5" s="129"/>
      <c r="AG5" s="129"/>
    </row>
    <row r="6" spans="1:33" s="128" customFormat="1" ht="13.5" x14ac:dyDescent="0.25">
      <c r="A6" s="143">
        <v>2021</v>
      </c>
      <c r="B6" s="148" t="e">
        <f t="shared" ref="B6:C9" si="0">B14+D14</f>
        <v>#REF!</v>
      </c>
      <c r="C6" s="148" t="e">
        <f t="shared" si="0"/>
        <v>#REF!</v>
      </c>
      <c r="D6" s="137"/>
      <c r="E6" s="137"/>
      <c r="F6" s="126"/>
      <c r="G6" s="126"/>
      <c r="H6" s="127"/>
      <c r="I6" s="149"/>
      <c r="K6" s="149"/>
      <c r="M6" s="149"/>
      <c r="N6" s="143">
        <v>2022</v>
      </c>
      <c r="O6" s="144" t="e">
        <f>C15</f>
        <v>#REF!</v>
      </c>
      <c r="P6" s="144">
        <v>40886165</v>
      </c>
      <c r="Q6" s="145"/>
      <c r="R6" s="146" t="e">
        <f>P6-O6</f>
        <v>#REF!</v>
      </c>
      <c r="S6" s="147" t="e">
        <f t="shared" ref="S6:S7" si="1">E15</f>
        <v>#REF!</v>
      </c>
      <c r="T6" s="144">
        <v>19353335</v>
      </c>
      <c r="U6" s="144" t="e">
        <f>T6-S6</f>
        <v>#REF!</v>
      </c>
      <c r="V6" s="133"/>
      <c r="W6" s="134" t="s">
        <v>89</v>
      </c>
      <c r="X6" s="135" t="s">
        <v>90</v>
      </c>
      <c r="Y6" s="135" t="s">
        <v>103</v>
      </c>
      <c r="Z6" s="135" t="s">
        <v>104</v>
      </c>
      <c r="AC6" s="129" t="s">
        <v>105</v>
      </c>
      <c r="AD6" s="129">
        <v>1</v>
      </c>
      <c r="AE6" s="129"/>
      <c r="AF6" s="129"/>
      <c r="AG6" s="129"/>
    </row>
    <row r="7" spans="1:33" s="128" customFormat="1" ht="13.5" x14ac:dyDescent="0.25">
      <c r="A7" s="143">
        <v>2022</v>
      </c>
      <c r="B7" s="148" t="e">
        <f t="shared" si="0"/>
        <v>#REF!</v>
      </c>
      <c r="C7" s="148" t="e">
        <f t="shared" si="0"/>
        <v>#REF!</v>
      </c>
      <c r="D7" s="137"/>
      <c r="E7" s="137"/>
      <c r="F7" s="126"/>
      <c r="G7" s="126"/>
      <c r="H7" s="127"/>
      <c r="I7" s="149"/>
      <c r="J7" s="149"/>
      <c r="K7" s="149"/>
      <c r="L7" s="150"/>
      <c r="M7" s="151"/>
      <c r="N7" s="143">
        <v>2023</v>
      </c>
      <c r="O7" s="144" t="e">
        <f>C16</f>
        <v>#REF!</v>
      </c>
      <c r="P7" s="144">
        <v>40886165</v>
      </c>
      <c r="Q7" s="147">
        <v>50000000</v>
      </c>
      <c r="R7" s="146" t="e">
        <f t="shared" ref="R7:R8" si="2">P7-O7</f>
        <v>#REF!</v>
      </c>
      <c r="S7" s="147" t="e">
        <f t="shared" si="1"/>
        <v>#REF!</v>
      </c>
      <c r="T7" s="144">
        <v>30000000</v>
      </c>
      <c r="U7" s="144" t="e">
        <f>T7-S7</f>
        <v>#REF!</v>
      </c>
      <c r="W7" s="140" t="s">
        <v>88</v>
      </c>
      <c r="X7" s="139">
        <v>1282</v>
      </c>
      <c r="Y7" s="140">
        <v>26</v>
      </c>
      <c r="Z7" s="140">
        <v>8</v>
      </c>
      <c r="AC7" s="129" t="s">
        <v>106</v>
      </c>
      <c r="AD7" s="129">
        <v>2</v>
      </c>
      <c r="AE7" s="129"/>
      <c r="AF7" s="129"/>
      <c r="AG7" s="129"/>
    </row>
    <row r="8" spans="1:33" s="128" customFormat="1" ht="13.5" x14ac:dyDescent="0.25">
      <c r="A8" s="143">
        <v>2023</v>
      </c>
      <c r="B8" s="148" t="e">
        <f t="shared" si="0"/>
        <v>#REF!</v>
      </c>
      <c r="C8" s="148" t="e">
        <f t="shared" si="0"/>
        <v>#REF!</v>
      </c>
      <c r="D8" s="137"/>
      <c r="E8" s="137"/>
      <c r="F8" s="126"/>
      <c r="G8" s="126"/>
      <c r="H8" s="127"/>
      <c r="I8" s="149"/>
      <c r="J8" s="152"/>
      <c r="K8" s="153"/>
      <c r="L8" s="152"/>
      <c r="M8" s="154"/>
      <c r="N8" s="143" t="s">
        <v>107</v>
      </c>
      <c r="O8" s="144" t="e">
        <f>C17</f>
        <v>#REF!</v>
      </c>
      <c r="P8" s="144">
        <v>40886165</v>
      </c>
      <c r="Q8" s="155" t="s">
        <v>108</v>
      </c>
      <c r="R8" s="146" t="e">
        <f t="shared" si="2"/>
        <v>#REF!</v>
      </c>
      <c r="S8" s="147" t="s">
        <v>109</v>
      </c>
      <c r="T8" s="146" t="s">
        <v>108</v>
      </c>
      <c r="U8" s="144" t="s">
        <v>109</v>
      </c>
      <c r="AC8" s="129" t="s">
        <v>110</v>
      </c>
      <c r="AD8" s="129">
        <f>SUM(AD4:AD7)</f>
        <v>27</v>
      </c>
      <c r="AE8" s="129"/>
      <c r="AF8" s="129"/>
      <c r="AG8" s="129"/>
    </row>
    <row r="9" spans="1:33" s="128" customFormat="1" ht="13.5" x14ac:dyDescent="0.25">
      <c r="A9" s="143">
        <v>2024</v>
      </c>
      <c r="B9" s="148" t="e">
        <f t="shared" si="0"/>
        <v>#REF!</v>
      </c>
      <c r="C9" s="148" t="e">
        <f t="shared" si="0"/>
        <v>#REF!</v>
      </c>
      <c r="D9" s="137"/>
      <c r="E9" s="137"/>
      <c r="F9" s="126"/>
      <c r="G9" s="126"/>
      <c r="H9" s="127"/>
      <c r="I9" s="149"/>
      <c r="J9" s="152"/>
      <c r="K9" s="149"/>
      <c r="L9" s="152"/>
      <c r="M9" s="154"/>
      <c r="N9" s="156" t="s">
        <v>111</v>
      </c>
      <c r="O9" s="157" t="e">
        <f>SUM(O5:O8)</f>
        <v>#REF!</v>
      </c>
      <c r="P9" s="157">
        <f>SUM(P5:P8)</f>
        <v>123046710.81</v>
      </c>
      <c r="Q9" s="158"/>
      <c r="R9" s="159" t="e">
        <f>SUM(R5:R8)</f>
        <v>#REF!</v>
      </c>
      <c r="S9" s="158" t="e">
        <f t="shared" ref="S9:T9" si="3">SUM(S5:S8)</f>
        <v>#REF!</v>
      </c>
      <c r="T9" s="157">
        <f t="shared" si="3"/>
        <v>69204935</v>
      </c>
      <c r="U9" s="157" t="e">
        <f>SUM(U5:U8)</f>
        <v>#REF!</v>
      </c>
    </row>
    <row r="10" spans="1:33" s="128" customFormat="1" ht="13.5" x14ac:dyDescent="0.25">
      <c r="A10" s="156" t="s">
        <v>111</v>
      </c>
      <c r="B10" s="160" t="e">
        <f>SUM(B6:B9)</f>
        <v>#REF!</v>
      </c>
      <c r="C10" s="160" t="e">
        <f>SUM(C6:C9)</f>
        <v>#REF!</v>
      </c>
      <c r="D10" s="137"/>
      <c r="E10" s="137"/>
      <c r="F10" s="126"/>
      <c r="G10" s="126"/>
      <c r="H10" s="127"/>
      <c r="I10" s="149"/>
      <c r="J10" s="152"/>
      <c r="K10" s="149"/>
      <c r="L10" s="152"/>
      <c r="M10" s="154"/>
      <c r="N10" s="154"/>
      <c r="O10" s="152"/>
      <c r="P10" s="152"/>
    </row>
    <row r="11" spans="1:33" s="128" customFormat="1" ht="13.5" x14ac:dyDescent="0.25">
      <c r="A11" s="161"/>
      <c r="B11" s="162"/>
      <c r="C11" s="162"/>
      <c r="D11" s="137"/>
      <c r="E11" s="137"/>
      <c r="F11" s="126"/>
      <c r="G11" s="126"/>
      <c r="H11" s="127"/>
      <c r="I11" s="149"/>
      <c r="J11" s="152"/>
      <c r="K11" s="149"/>
      <c r="L11" s="152"/>
      <c r="M11" s="154"/>
      <c r="N11" s="154"/>
      <c r="O11" s="152"/>
      <c r="P11" s="152">
        <v>36658900</v>
      </c>
    </row>
    <row r="12" spans="1:33" s="128" customFormat="1" ht="13.5" x14ac:dyDescent="0.25">
      <c r="A12" s="161" t="s">
        <v>112</v>
      </c>
      <c r="B12" s="162"/>
      <c r="C12" s="162"/>
      <c r="D12" s="137"/>
      <c r="E12" s="137"/>
      <c r="F12" s="126"/>
      <c r="G12" s="126"/>
      <c r="H12" s="127"/>
      <c r="I12" s="149"/>
      <c r="J12" s="163"/>
      <c r="K12" s="149"/>
      <c r="L12" s="149"/>
      <c r="M12" s="164"/>
      <c r="N12" s="164"/>
      <c r="O12" s="163"/>
      <c r="P12" s="152">
        <v>36270684.189999998</v>
      </c>
      <c r="Q12" s="165">
        <f>P11-P12</f>
        <v>388215.81000000238</v>
      </c>
      <c r="R12" s="165" t="e">
        <f>O5-Q12</f>
        <v>#REF!</v>
      </c>
      <c r="S12" s="165" t="e">
        <f>P12-R12</f>
        <v>#REF!</v>
      </c>
    </row>
    <row r="13" spans="1:33" s="128" customFormat="1" ht="62.25" customHeight="1" x14ac:dyDescent="0.25">
      <c r="A13" s="132" t="s">
        <v>84</v>
      </c>
      <c r="B13" s="241" t="s">
        <v>113</v>
      </c>
      <c r="C13" s="241"/>
      <c r="D13" s="241" t="s">
        <v>114</v>
      </c>
      <c r="E13" s="241"/>
      <c r="F13" s="126"/>
      <c r="G13" s="126"/>
      <c r="H13" s="127"/>
      <c r="I13" s="149"/>
      <c r="J13" s="149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33" ht="13.5" x14ac:dyDescent="0.25">
      <c r="A14" s="143">
        <v>2021</v>
      </c>
      <c r="B14" s="144" t="e">
        <f>B22+B30+B38+B46+B54+B62+B70+B78+J22+J30+J38+J46+J54+J62+J70</f>
        <v>#REF!</v>
      </c>
      <c r="C14" s="144" t="e">
        <f>C22+C30+C38+C46+C54+C62+C70+C78+K22+K30+K38+K46+K54+K62+K70</f>
        <v>#REF!</v>
      </c>
      <c r="D14" s="144" t="e">
        <f>D22+D30+D38+D46+D54+D62+D70+D78+L22+L30+L38+L46+L54+L62+L70</f>
        <v>#REF!</v>
      </c>
      <c r="E14" s="144" t="e">
        <f>E22+E30+E38+E46+E54+E62+E70+E78+M22+M30+M38+M46+M54+M62+M70</f>
        <v>#REF!</v>
      </c>
      <c r="F14" s="167">
        <v>13600000</v>
      </c>
      <c r="G14" s="167"/>
      <c r="I14" s="168"/>
      <c r="J14" s="169"/>
    </row>
    <row r="15" spans="1:33" s="128" customFormat="1" ht="13.5" x14ac:dyDescent="0.25">
      <c r="A15" s="143">
        <v>2022</v>
      </c>
      <c r="B15" s="144" t="e">
        <f t="shared" ref="B15:E16" si="4">B23+B31+B39+B47+B55+B63+B71+B79+J23+J31+J39+J47+J55+J63+J71</f>
        <v>#REF!</v>
      </c>
      <c r="C15" s="144" t="e">
        <f t="shared" si="4"/>
        <v>#REF!</v>
      </c>
      <c r="D15" s="144" t="e">
        <f t="shared" si="4"/>
        <v>#REF!</v>
      </c>
      <c r="E15" s="144" t="e">
        <f t="shared" si="4"/>
        <v>#REF!</v>
      </c>
      <c r="F15" s="167"/>
      <c r="G15" s="167"/>
      <c r="H15" s="127"/>
      <c r="I15" s="149"/>
      <c r="J15" s="170"/>
    </row>
    <row r="16" spans="1:33" ht="13.5" x14ac:dyDescent="0.25">
      <c r="A16" s="143">
        <v>2023</v>
      </c>
      <c r="B16" s="144" t="e">
        <f t="shared" si="4"/>
        <v>#REF!</v>
      </c>
      <c r="C16" s="144" t="e">
        <f t="shared" si="4"/>
        <v>#REF!</v>
      </c>
      <c r="D16" s="144" t="e">
        <f t="shared" si="4"/>
        <v>#REF!</v>
      </c>
      <c r="E16" s="144" t="e">
        <f t="shared" si="4"/>
        <v>#REF!</v>
      </c>
      <c r="F16" s="167">
        <v>13600000</v>
      </c>
      <c r="G16" s="167"/>
      <c r="I16" s="168"/>
      <c r="J16" s="171">
        <f>SUM(J14:J15)</f>
        <v>0</v>
      </c>
      <c r="N16" s="242"/>
      <c r="O16" s="172"/>
      <c r="P16" s="173"/>
      <c r="Q16" s="173"/>
      <c r="R16" s="172"/>
      <c r="S16" s="172"/>
      <c r="T16" s="172"/>
      <c r="U16" s="173"/>
      <c r="V16" s="173"/>
      <c r="W16" s="172"/>
      <c r="X16" s="172"/>
    </row>
    <row r="17" spans="1:25" ht="13.5" customHeight="1" x14ac:dyDescent="0.25">
      <c r="A17" s="143">
        <v>2024</v>
      </c>
      <c r="B17" s="144" t="e">
        <f>B25+B33+B41+B49+B57+B65+B73+B81+J25+J33+J41+J49+J57+J65+J73</f>
        <v>#REF!</v>
      </c>
      <c r="C17" s="144" t="e">
        <f>C25+C33+C41+C49+C57+C65+C73+C81+K25+K33+K41+K49+K57+K65+K73</f>
        <v>#REF!</v>
      </c>
      <c r="D17" s="144">
        <v>0</v>
      </c>
      <c r="E17" s="144">
        <v>0</v>
      </c>
      <c r="F17" s="167"/>
      <c r="G17" s="167"/>
      <c r="I17" s="168"/>
      <c r="J17" s="168"/>
      <c r="N17" s="242"/>
      <c r="O17" s="174"/>
      <c r="P17" s="174"/>
      <c r="Q17" s="174"/>
      <c r="R17" s="174"/>
      <c r="S17" s="174"/>
      <c r="T17" s="174"/>
      <c r="U17" s="174"/>
      <c r="V17" s="174"/>
      <c r="W17" s="174"/>
      <c r="X17" s="174"/>
    </row>
    <row r="18" spans="1:25" ht="15" x14ac:dyDescent="0.35">
      <c r="A18" s="156" t="s">
        <v>111</v>
      </c>
      <c r="B18" s="157" t="e">
        <f>SUM(B14:B17)</f>
        <v>#REF!</v>
      </c>
      <c r="C18" s="157" t="e">
        <f>SUM(C14:C17)</f>
        <v>#REF!</v>
      </c>
      <c r="D18" s="157" t="e">
        <f>SUM(D14:D17)</f>
        <v>#REF!</v>
      </c>
      <c r="E18" s="157" t="e">
        <f>SUM(E14:E17)</f>
        <v>#REF!</v>
      </c>
      <c r="I18" s="175" t="s">
        <v>115</v>
      </c>
      <c r="J18" s="176">
        <f>J16+J12</f>
        <v>0</v>
      </c>
      <c r="N18" s="177"/>
      <c r="O18" s="178"/>
      <c r="P18" s="178"/>
      <c r="Q18" s="178"/>
      <c r="R18" s="178"/>
      <c r="S18" s="179"/>
      <c r="T18" s="178"/>
      <c r="U18" s="178"/>
      <c r="V18" s="178"/>
      <c r="W18" s="178"/>
      <c r="X18" s="179"/>
    </row>
    <row r="19" spans="1:25" ht="13.5" x14ac:dyDescent="0.25">
      <c r="A19" s="149"/>
      <c r="B19" s="151"/>
      <c r="C19" s="151"/>
      <c r="D19" s="151"/>
      <c r="E19" s="151"/>
      <c r="N19" s="177"/>
      <c r="O19" s="178"/>
      <c r="P19" s="178"/>
      <c r="Q19" s="178"/>
      <c r="R19" s="178"/>
      <c r="S19" s="179"/>
      <c r="T19" s="178"/>
      <c r="U19" s="178"/>
      <c r="V19" s="178"/>
      <c r="W19" s="178"/>
      <c r="X19" s="179"/>
    </row>
    <row r="20" spans="1:25" ht="15.75" customHeight="1" x14ac:dyDescent="0.25">
      <c r="A20" s="180" t="s">
        <v>116</v>
      </c>
      <c r="B20" s="243" t="s">
        <v>113</v>
      </c>
      <c r="C20" s="244"/>
      <c r="D20" s="243" t="s">
        <v>114</v>
      </c>
      <c r="E20" s="244"/>
      <c r="I20" s="180" t="s">
        <v>117</v>
      </c>
      <c r="J20" s="243" t="s">
        <v>113</v>
      </c>
      <c r="K20" s="244"/>
      <c r="L20" s="243" t="s">
        <v>114</v>
      </c>
      <c r="M20" s="244"/>
      <c r="N20" s="177"/>
      <c r="O20" s="178"/>
      <c r="P20" s="178"/>
      <c r="Q20" s="178"/>
      <c r="R20" s="178"/>
      <c r="S20" s="179"/>
      <c r="T20" s="178"/>
      <c r="U20" s="178"/>
      <c r="V20" s="178"/>
      <c r="W20" s="178"/>
      <c r="X20" s="178"/>
    </row>
    <row r="21" spans="1:25" ht="13.5" x14ac:dyDescent="0.2">
      <c r="A21" s="181" t="s">
        <v>84</v>
      </c>
      <c r="B21" s="182" t="s">
        <v>100</v>
      </c>
      <c r="C21" s="132" t="s">
        <v>98</v>
      </c>
      <c r="D21" s="182" t="s">
        <v>100</v>
      </c>
      <c r="E21" s="132" t="s">
        <v>98</v>
      </c>
      <c r="I21" s="183" t="s">
        <v>84</v>
      </c>
      <c r="J21" s="182" t="s">
        <v>100</v>
      </c>
      <c r="K21" s="132" t="s">
        <v>98</v>
      </c>
      <c r="L21" s="182" t="s">
        <v>100</v>
      </c>
      <c r="M21" s="132" t="s">
        <v>98</v>
      </c>
      <c r="N21" s="177"/>
      <c r="O21" s="178"/>
      <c r="P21" s="178"/>
      <c r="Q21" s="178"/>
      <c r="R21" s="179"/>
      <c r="S21" s="179"/>
      <c r="T21" s="178"/>
      <c r="U21" s="178"/>
      <c r="V21" s="178"/>
      <c r="W21" s="179"/>
      <c r="X21" s="178"/>
    </row>
    <row r="22" spans="1:25" ht="13.5" x14ac:dyDescent="0.25">
      <c r="A22" s="143" t="s">
        <v>101</v>
      </c>
      <c r="B22" s="184" t="e">
        <f>#REF!</f>
        <v>#REF!</v>
      </c>
      <c r="C22" s="144" t="e">
        <f>#REF!</f>
        <v>#REF!</v>
      </c>
      <c r="D22" s="185" t="e">
        <f>#REF!</f>
        <v>#REF!</v>
      </c>
      <c r="E22" s="185" t="e">
        <f>#REF!</f>
        <v>#REF!</v>
      </c>
      <c r="F22" s="186" t="e">
        <f>B22+D22</f>
        <v>#REF!</v>
      </c>
      <c r="G22" s="186" t="e">
        <f t="shared" ref="F22:G24" si="5">C22+E22</f>
        <v>#REF!</v>
      </c>
      <c r="I22" s="187">
        <v>2021</v>
      </c>
      <c r="J22" s="184" t="e">
        <f>#REF!</f>
        <v>#REF!</v>
      </c>
      <c r="K22" s="184" t="e">
        <f>#REF!</f>
        <v>#REF!</v>
      </c>
      <c r="L22" s="185" t="e">
        <f>#REF!</f>
        <v>#REF!</v>
      </c>
      <c r="M22" s="185" t="e">
        <f>#REF!</f>
        <v>#REF!</v>
      </c>
      <c r="N22" s="188"/>
      <c r="O22" s="189"/>
      <c r="P22" s="189"/>
      <c r="Q22" s="189"/>
      <c r="R22" s="189"/>
      <c r="S22" s="190"/>
      <c r="T22" s="189"/>
      <c r="U22" s="189"/>
      <c r="V22" s="189"/>
      <c r="W22" s="189"/>
      <c r="X22" s="190"/>
    </row>
    <row r="23" spans="1:25" ht="13.5" customHeight="1" x14ac:dyDescent="0.25">
      <c r="A23" s="143">
        <v>2022</v>
      </c>
      <c r="B23" s="184" t="e">
        <f>#REF!</f>
        <v>#REF!</v>
      </c>
      <c r="C23" s="144" t="e">
        <f>#REF!</f>
        <v>#REF!</v>
      </c>
      <c r="D23" s="185" t="e">
        <f>D22</f>
        <v>#REF!</v>
      </c>
      <c r="E23" s="185" t="e">
        <f>E22</f>
        <v>#REF!</v>
      </c>
      <c r="F23" s="186" t="e">
        <f t="shared" si="5"/>
        <v>#REF!</v>
      </c>
      <c r="G23" s="186" t="e">
        <f t="shared" si="5"/>
        <v>#REF!</v>
      </c>
      <c r="I23" s="143">
        <v>2022</v>
      </c>
      <c r="J23" s="184" t="e">
        <f>#REF!</f>
        <v>#REF!</v>
      </c>
      <c r="K23" s="184" t="e">
        <f>#REF!</f>
        <v>#REF!</v>
      </c>
      <c r="L23" s="185" t="e">
        <f>L22</f>
        <v>#REF!</v>
      </c>
      <c r="M23" s="185" t="e">
        <f>M22</f>
        <v>#REF!</v>
      </c>
      <c r="N23" s="191"/>
      <c r="O23" s="192"/>
      <c r="P23" s="193"/>
      <c r="Q23" s="192"/>
      <c r="R23" s="194"/>
      <c r="S23" s="194"/>
      <c r="T23" s="194"/>
      <c r="U23" s="194"/>
      <c r="V23" s="194"/>
      <c r="W23" s="194"/>
      <c r="X23" s="194"/>
    </row>
    <row r="24" spans="1:25" ht="13.5" x14ac:dyDescent="0.25">
      <c r="A24" s="143">
        <v>2023</v>
      </c>
      <c r="B24" s="184" t="e">
        <f>B23</f>
        <v>#REF!</v>
      </c>
      <c r="C24" s="144" t="e">
        <f>C23</f>
        <v>#REF!</v>
      </c>
      <c r="D24" s="185" t="e">
        <f>D23</f>
        <v>#REF!</v>
      </c>
      <c r="E24" s="185" t="e">
        <f>E23</f>
        <v>#REF!</v>
      </c>
      <c r="F24" s="186" t="e">
        <f t="shared" si="5"/>
        <v>#REF!</v>
      </c>
      <c r="G24" s="186" t="e">
        <f t="shared" si="5"/>
        <v>#REF!</v>
      </c>
      <c r="I24" s="143">
        <v>2023</v>
      </c>
      <c r="J24" s="184" t="e">
        <f>J23</f>
        <v>#REF!</v>
      </c>
      <c r="K24" s="184" t="e">
        <f>K23</f>
        <v>#REF!</v>
      </c>
      <c r="L24" s="185" t="e">
        <f>L23</f>
        <v>#REF!</v>
      </c>
      <c r="M24" s="185" t="e">
        <f>M22</f>
        <v>#REF!</v>
      </c>
      <c r="N24" s="191"/>
      <c r="O24" s="192"/>
      <c r="P24" s="193"/>
      <c r="Q24" s="192"/>
      <c r="R24" s="194"/>
      <c r="S24" s="194"/>
      <c r="T24" s="194"/>
      <c r="U24" s="194"/>
      <c r="V24" s="194"/>
      <c r="W24" s="194"/>
      <c r="X24" s="194"/>
    </row>
    <row r="25" spans="1:25" ht="14.25" x14ac:dyDescent="0.25">
      <c r="A25" s="143" t="s">
        <v>107</v>
      </c>
      <c r="B25" s="184" t="e">
        <f>#REF!</f>
        <v>#REF!</v>
      </c>
      <c r="C25" s="144" t="e">
        <f>#REF!</f>
        <v>#REF!</v>
      </c>
      <c r="D25" s="185">
        <v>0</v>
      </c>
      <c r="E25" s="185">
        <v>0</v>
      </c>
      <c r="F25" s="186"/>
      <c r="G25" s="186"/>
      <c r="I25" s="143">
        <v>2024</v>
      </c>
      <c r="J25" s="184" t="e">
        <f>#REF!</f>
        <v>#REF!</v>
      </c>
      <c r="K25" s="144" t="e">
        <f>#REF!</f>
        <v>#REF!</v>
      </c>
      <c r="L25" s="185">
        <v>0</v>
      </c>
      <c r="M25" s="185">
        <v>0</v>
      </c>
      <c r="N25" s="246"/>
      <c r="O25" s="246"/>
      <c r="P25" s="246"/>
      <c r="Q25" s="246"/>
      <c r="R25" s="246"/>
      <c r="S25" s="246"/>
      <c r="T25" s="246"/>
      <c r="U25" s="246"/>
      <c r="V25" s="192"/>
      <c r="W25" s="192"/>
      <c r="X25" s="192"/>
      <c r="Y25" s="128"/>
    </row>
    <row r="26" spans="1:25" x14ac:dyDescent="0.2">
      <c r="A26" s="195"/>
      <c r="B26" s="195" t="e">
        <f>SUM(B22:B25)</f>
        <v>#REF!</v>
      </c>
      <c r="C26" s="195" t="e">
        <f>SUM(C22:C25)</f>
        <v>#REF!</v>
      </c>
      <c r="D26" s="195" t="e">
        <f>SUM(D22:D25)</f>
        <v>#REF!</v>
      </c>
      <c r="E26" s="195" t="e">
        <f>SUM(E22:E25)</f>
        <v>#REF!</v>
      </c>
      <c r="F26" s="196" t="e">
        <f>B26+D26</f>
        <v>#REF!</v>
      </c>
      <c r="G26" s="196" t="e">
        <f>C26+E26</f>
        <v>#REF!</v>
      </c>
      <c r="H26" s="127" t="e">
        <f>D26/F26</f>
        <v>#REF!</v>
      </c>
      <c r="I26" s="195"/>
      <c r="J26" s="195" t="e">
        <f>SUM(J22:J25)</f>
        <v>#REF!</v>
      </c>
      <c r="K26" s="195" t="e">
        <f t="shared" ref="K26:M26" si="6">SUM(K22:K25)</f>
        <v>#REF!</v>
      </c>
      <c r="L26" s="195" t="e">
        <f t="shared" si="6"/>
        <v>#REF!</v>
      </c>
      <c r="M26" s="195" t="e">
        <f t="shared" si="6"/>
        <v>#REF!</v>
      </c>
      <c r="N26" s="197" t="e">
        <f>J26+L26</f>
        <v>#REF!</v>
      </c>
      <c r="O26" s="198" t="e">
        <f>L26/N26</f>
        <v>#REF!</v>
      </c>
      <c r="P26" s="193"/>
      <c r="Q26" s="192"/>
      <c r="R26" s="194"/>
      <c r="S26" s="194"/>
      <c r="T26" s="194"/>
      <c r="U26" s="194"/>
      <c r="V26" s="194"/>
      <c r="W26" s="194"/>
      <c r="X26" s="194"/>
    </row>
    <row r="27" spans="1:25" ht="13.5" x14ac:dyDescent="0.25">
      <c r="A27" s="199"/>
      <c r="B27" s="200"/>
      <c r="C27" s="201"/>
      <c r="D27" s="200"/>
      <c r="E27" s="200"/>
      <c r="F27" s="186"/>
      <c r="G27" s="186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28"/>
    </row>
    <row r="28" spans="1:25" ht="13.5" x14ac:dyDescent="0.25">
      <c r="A28" s="180" t="s">
        <v>118</v>
      </c>
      <c r="B28" s="243" t="s">
        <v>113</v>
      </c>
      <c r="C28" s="244"/>
      <c r="D28" s="243" t="s">
        <v>114</v>
      </c>
      <c r="E28" s="244"/>
      <c r="F28" s="186"/>
      <c r="G28" s="186"/>
      <c r="I28" s="180" t="s">
        <v>119</v>
      </c>
      <c r="J28" s="243" t="s">
        <v>113</v>
      </c>
      <c r="K28" s="244"/>
      <c r="L28" s="243" t="s">
        <v>114</v>
      </c>
      <c r="M28" s="244"/>
      <c r="N28" s="242"/>
      <c r="O28" s="172"/>
      <c r="P28" s="173"/>
      <c r="Q28" s="173"/>
      <c r="R28" s="172"/>
      <c r="S28" s="172"/>
      <c r="T28" s="172"/>
      <c r="U28" s="173"/>
      <c r="V28" s="173"/>
      <c r="W28" s="172"/>
      <c r="X28" s="172"/>
    </row>
    <row r="29" spans="1:25" x14ac:dyDescent="0.2">
      <c r="A29" s="183" t="s">
        <v>84</v>
      </c>
      <c r="B29" s="182" t="s">
        <v>100</v>
      </c>
      <c r="C29" s="132" t="s">
        <v>98</v>
      </c>
      <c r="D29" s="182" t="s">
        <v>100</v>
      </c>
      <c r="E29" s="132" t="s">
        <v>98</v>
      </c>
      <c r="F29" s="186"/>
      <c r="G29" s="186"/>
      <c r="I29" s="183" t="s">
        <v>84</v>
      </c>
      <c r="J29" s="182" t="s">
        <v>100</v>
      </c>
      <c r="K29" s="132" t="s">
        <v>98</v>
      </c>
      <c r="L29" s="182" t="s">
        <v>100</v>
      </c>
      <c r="M29" s="132" t="s">
        <v>98</v>
      </c>
      <c r="N29" s="242"/>
      <c r="O29" s="174"/>
      <c r="P29" s="174"/>
      <c r="Q29" s="174"/>
      <c r="R29" s="174"/>
      <c r="S29" s="174"/>
      <c r="T29" s="174"/>
      <c r="U29" s="174"/>
      <c r="V29" s="174"/>
      <c r="W29" s="174"/>
      <c r="X29" s="174"/>
    </row>
    <row r="30" spans="1:25" ht="13.5" x14ac:dyDescent="0.25">
      <c r="A30" s="143" t="s">
        <v>101</v>
      </c>
      <c r="B30" s="184" t="e">
        <f>#REF!</f>
        <v>#REF!</v>
      </c>
      <c r="C30" s="144" t="e">
        <f>#REF!</f>
        <v>#REF!</v>
      </c>
      <c r="D30" s="185" t="e">
        <f>#REF!</f>
        <v>#REF!</v>
      </c>
      <c r="E30" s="185" t="e">
        <f>#REF!</f>
        <v>#REF!</v>
      </c>
      <c r="F30" s="186" t="e">
        <f>B30+D30</f>
        <v>#REF!</v>
      </c>
      <c r="G30" s="186" t="e">
        <f t="shared" ref="F30:G80" si="7">C30+E30</f>
        <v>#REF!</v>
      </c>
      <c r="I30" s="143">
        <v>2021</v>
      </c>
      <c r="J30" s="184" t="e">
        <f>#REF!</f>
        <v>#REF!</v>
      </c>
      <c r="K30" s="184" t="e">
        <f>#REF!</f>
        <v>#REF!</v>
      </c>
      <c r="L30" s="185" t="e">
        <f>#REF!</f>
        <v>#REF!</v>
      </c>
      <c r="M30" s="185" t="e">
        <f>#REF!</f>
        <v>#REF!</v>
      </c>
      <c r="N30" s="177"/>
      <c r="O30" s="178"/>
      <c r="P30" s="178"/>
      <c r="Q30" s="178"/>
      <c r="R30" s="178"/>
      <c r="S30" s="179"/>
      <c r="T30" s="178"/>
      <c r="U30" s="178"/>
      <c r="V30" s="178"/>
      <c r="W30" s="178"/>
      <c r="X30" s="179"/>
    </row>
    <row r="31" spans="1:25" ht="13.5" x14ac:dyDescent="0.25">
      <c r="A31" s="143">
        <v>2022</v>
      </c>
      <c r="B31" s="184" t="e">
        <f>#REF!</f>
        <v>#REF!</v>
      </c>
      <c r="C31" s="144" t="e">
        <f>#REF!</f>
        <v>#REF!</v>
      </c>
      <c r="D31" s="185" t="e">
        <f>D30</f>
        <v>#REF!</v>
      </c>
      <c r="E31" s="185" t="e">
        <f>E30</f>
        <v>#REF!</v>
      </c>
      <c r="F31" s="186" t="e">
        <f t="shared" si="7"/>
        <v>#REF!</v>
      </c>
      <c r="G31" s="186" t="e">
        <f t="shared" si="7"/>
        <v>#REF!</v>
      </c>
      <c r="I31" s="143">
        <v>2022</v>
      </c>
      <c r="J31" s="184" t="e">
        <f>#REF!</f>
        <v>#REF!</v>
      </c>
      <c r="K31" s="184" t="e">
        <f>#REF!</f>
        <v>#REF!</v>
      </c>
      <c r="L31" s="185" t="e">
        <f>L30</f>
        <v>#REF!</v>
      </c>
      <c r="M31" s="185" t="e">
        <f>M30</f>
        <v>#REF!</v>
      </c>
      <c r="N31" s="177"/>
      <c r="O31" s="178"/>
      <c r="P31" s="178"/>
      <c r="Q31" s="178"/>
      <c r="R31" s="178"/>
      <c r="S31" s="179"/>
      <c r="T31" s="178"/>
      <c r="U31" s="178"/>
      <c r="V31" s="178"/>
      <c r="W31" s="178"/>
      <c r="X31" s="179"/>
    </row>
    <row r="32" spans="1:25" ht="13.5" x14ac:dyDescent="0.25">
      <c r="A32" s="143">
        <v>2023</v>
      </c>
      <c r="B32" s="184" t="e">
        <f>B31</f>
        <v>#REF!</v>
      </c>
      <c r="C32" s="184" t="e">
        <f>C31</f>
        <v>#REF!</v>
      </c>
      <c r="D32" s="185" t="e">
        <f>D30</f>
        <v>#REF!</v>
      </c>
      <c r="E32" s="185" t="e">
        <f>E30</f>
        <v>#REF!</v>
      </c>
      <c r="F32" s="186" t="e">
        <f t="shared" si="7"/>
        <v>#REF!</v>
      </c>
      <c r="G32" s="186" t="e">
        <f t="shared" si="7"/>
        <v>#REF!</v>
      </c>
      <c r="I32" s="143">
        <v>2023</v>
      </c>
      <c r="J32" s="184" t="e">
        <f>J31</f>
        <v>#REF!</v>
      </c>
      <c r="K32" s="184" t="e">
        <f>K31</f>
        <v>#REF!</v>
      </c>
      <c r="L32" s="185" t="e">
        <f>L31</f>
        <v>#REF!</v>
      </c>
      <c r="M32" s="185" t="e">
        <f>M30</f>
        <v>#REF!</v>
      </c>
      <c r="N32" s="177"/>
      <c r="O32" s="178"/>
      <c r="P32" s="178"/>
      <c r="Q32" s="178"/>
      <c r="R32" s="178"/>
      <c r="S32" s="179"/>
      <c r="T32" s="178"/>
      <c r="U32" s="178"/>
      <c r="V32" s="178"/>
      <c r="W32" s="178"/>
      <c r="X32" s="178"/>
    </row>
    <row r="33" spans="1:24" ht="13.5" x14ac:dyDescent="0.25">
      <c r="A33" s="143" t="s">
        <v>107</v>
      </c>
      <c r="B33" s="184" t="e">
        <f>#REF!</f>
        <v>#REF!</v>
      </c>
      <c r="C33" s="144" t="e">
        <f>#REF!</f>
        <v>#REF!</v>
      </c>
      <c r="D33" s="185">
        <v>0</v>
      </c>
      <c r="E33" s="185">
        <v>0</v>
      </c>
      <c r="F33" s="186"/>
      <c r="G33" s="186"/>
      <c r="I33" s="143">
        <v>2024</v>
      </c>
      <c r="J33" s="184" t="e">
        <f>#REF!</f>
        <v>#REF!</v>
      </c>
      <c r="K33" s="144" t="e">
        <f>#REF!</f>
        <v>#REF!</v>
      </c>
      <c r="L33" s="185">
        <v>0</v>
      </c>
      <c r="M33" s="185">
        <v>0</v>
      </c>
      <c r="N33" s="177"/>
      <c r="O33" s="178"/>
      <c r="P33" s="178"/>
      <c r="Q33" s="178"/>
      <c r="R33" s="179"/>
      <c r="S33" s="179"/>
      <c r="T33" s="178"/>
      <c r="U33" s="178"/>
      <c r="V33" s="178"/>
      <c r="W33" s="179"/>
      <c r="X33" s="178"/>
    </row>
    <row r="34" spans="1:24" x14ac:dyDescent="0.2">
      <c r="A34" s="195"/>
      <c r="B34" s="195" t="e">
        <f>SUM(B30:B33)</f>
        <v>#REF!</v>
      </c>
      <c r="C34" s="195" t="e">
        <f t="shared" ref="C34:E34" si="8">SUM(C30:C33)</f>
        <v>#REF!</v>
      </c>
      <c r="D34" s="195" t="e">
        <f t="shared" si="8"/>
        <v>#REF!</v>
      </c>
      <c r="E34" s="195" t="e">
        <f t="shared" si="8"/>
        <v>#REF!</v>
      </c>
      <c r="F34" s="196" t="e">
        <f>B34+D34</f>
        <v>#REF!</v>
      </c>
      <c r="G34" s="196" t="e">
        <f>C34+E34</f>
        <v>#REF!</v>
      </c>
      <c r="H34" s="127" t="e">
        <f>D34/F34</f>
        <v>#REF!</v>
      </c>
      <c r="I34" s="195"/>
      <c r="J34" s="195" t="e">
        <f>SUM(J30:J33)</f>
        <v>#REF!</v>
      </c>
      <c r="K34" s="195" t="e">
        <f t="shared" ref="K34:M34" si="9">SUM(K30:K33)</f>
        <v>#REF!</v>
      </c>
      <c r="L34" s="195" t="e">
        <f t="shared" si="9"/>
        <v>#REF!</v>
      </c>
      <c r="M34" s="195" t="e">
        <f t="shared" si="9"/>
        <v>#REF!</v>
      </c>
      <c r="N34" s="197" t="e">
        <f>J34+L34</f>
        <v>#REF!</v>
      </c>
      <c r="O34" s="198" t="e">
        <f>L34/N34</f>
        <v>#REF!</v>
      </c>
      <c r="P34" s="189"/>
      <c r="Q34" s="189"/>
      <c r="R34" s="189"/>
      <c r="S34" s="190"/>
      <c r="T34" s="189"/>
      <c r="U34" s="189"/>
      <c r="V34" s="189"/>
      <c r="W34" s="189"/>
      <c r="X34" s="190"/>
    </row>
    <row r="35" spans="1:24" x14ac:dyDescent="0.2">
      <c r="F35" s="186"/>
      <c r="G35" s="186"/>
      <c r="N35" s="194"/>
      <c r="O35" s="192"/>
      <c r="P35" s="193"/>
      <c r="Q35" s="192"/>
      <c r="R35" s="194"/>
      <c r="S35" s="194"/>
      <c r="T35" s="194"/>
      <c r="U35" s="194"/>
      <c r="V35" s="194"/>
      <c r="W35" s="194"/>
      <c r="X35" s="194"/>
    </row>
    <row r="36" spans="1:24" ht="13.5" x14ac:dyDescent="0.25">
      <c r="A36" s="180" t="s">
        <v>120</v>
      </c>
      <c r="B36" s="243" t="s">
        <v>113</v>
      </c>
      <c r="C36" s="244"/>
      <c r="D36" s="243" t="s">
        <v>114</v>
      </c>
      <c r="E36" s="244"/>
      <c r="F36" s="186"/>
      <c r="G36" s="186"/>
      <c r="I36" s="180" t="s">
        <v>121</v>
      </c>
      <c r="J36" s="243" t="s">
        <v>113</v>
      </c>
      <c r="K36" s="244"/>
      <c r="L36" s="243" t="s">
        <v>114</v>
      </c>
      <c r="M36" s="244"/>
      <c r="N36" s="203"/>
      <c r="O36" s="192"/>
      <c r="P36" s="193"/>
      <c r="Q36" s="192"/>
      <c r="R36" s="194"/>
      <c r="S36" s="194"/>
      <c r="T36" s="194"/>
      <c r="U36" s="194"/>
      <c r="V36" s="194"/>
      <c r="W36" s="194"/>
      <c r="X36" s="194"/>
    </row>
    <row r="37" spans="1:24" x14ac:dyDescent="0.2">
      <c r="A37" s="183" t="s">
        <v>84</v>
      </c>
      <c r="B37" s="182" t="s">
        <v>100</v>
      </c>
      <c r="C37" s="132" t="s">
        <v>98</v>
      </c>
      <c r="D37" s="182" t="s">
        <v>100</v>
      </c>
      <c r="E37" s="132" t="s">
        <v>98</v>
      </c>
      <c r="F37" s="186"/>
      <c r="G37" s="186"/>
      <c r="I37" s="183" t="s">
        <v>84</v>
      </c>
      <c r="J37" s="182" t="s">
        <v>100</v>
      </c>
      <c r="K37" s="132" t="s">
        <v>98</v>
      </c>
      <c r="L37" s="182" t="s">
        <v>100</v>
      </c>
      <c r="M37" s="132" t="s">
        <v>98</v>
      </c>
      <c r="N37" s="174"/>
      <c r="O37" s="192"/>
      <c r="P37" s="193"/>
      <c r="Q37" s="192"/>
      <c r="R37" s="194"/>
      <c r="S37" s="194"/>
      <c r="T37" s="194"/>
      <c r="U37" s="194"/>
      <c r="V37" s="194"/>
      <c r="W37" s="194"/>
      <c r="X37" s="194"/>
    </row>
    <row r="38" spans="1:24" ht="15" x14ac:dyDescent="0.25">
      <c r="A38" s="143">
        <v>2021</v>
      </c>
      <c r="B38" s="184" t="e">
        <f>#REF!</f>
        <v>#REF!</v>
      </c>
      <c r="C38" s="144" t="e">
        <f>#REF!</f>
        <v>#REF!</v>
      </c>
      <c r="D38" s="185" t="e">
        <f>#REF!</f>
        <v>#REF!</v>
      </c>
      <c r="E38" s="185" t="e">
        <f>#REF!</f>
        <v>#REF!</v>
      </c>
      <c r="F38" s="186" t="e">
        <f t="shared" si="7"/>
        <v>#REF!</v>
      </c>
      <c r="G38" s="186" t="e">
        <f t="shared" si="7"/>
        <v>#REF!</v>
      </c>
      <c r="I38" s="143">
        <v>2021</v>
      </c>
      <c r="J38" s="184" t="e">
        <f>#REF!</f>
        <v>#REF!</v>
      </c>
      <c r="K38" s="184" t="e">
        <f>#REF!</f>
        <v>#REF!</v>
      </c>
      <c r="L38" s="185" t="e">
        <f>#REF!</f>
        <v>#REF!</v>
      </c>
      <c r="M38" s="185" t="e">
        <f>#REF!</f>
        <v>#REF!</v>
      </c>
      <c r="N38" s="246"/>
      <c r="O38" s="246"/>
      <c r="P38" s="246"/>
      <c r="Q38" s="246"/>
      <c r="R38" s="246"/>
      <c r="S38" s="246"/>
      <c r="T38" s="246"/>
      <c r="U38" s="246"/>
      <c r="V38" s="246"/>
      <c r="W38" s="204"/>
      <c r="X38" s="194"/>
    </row>
    <row r="39" spans="1:24" ht="15" x14ac:dyDescent="0.25">
      <c r="A39" s="143">
        <v>2022</v>
      </c>
      <c r="B39" s="184" t="e">
        <f>#REF!</f>
        <v>#REF!</v>
      </c>
      <c r="C39" s="144" t="e">
        <f>#REF!</f>
        <v>#REF!</v>
      </c>
      <c r="D39" s="185" t="e">
        <f>D38</f>
        <v>#REF!</v>
      </c>
      <c r="E39" s="185" t="e">
        <f>E38</f>
        <v>#REF!</v>
      </c>
      <c r="F39" s="186" t="e">
        <f t="shared" si="7"/>
        <v>#REF!</v>
      </c>
      <c r="G39" s="186" t="e">
        <f t="shared" si="7"/>
        <v>#REF!</v>
      </c>
      <c r="I39" s="143">
        <v>2022</v>
      </c>
      <c r="J39" s="184" t="e">
        <f>#REF!</f>
        <v>#REF!</v>
      </c>
      <c r="K39" s="184" t="e">
        <f>#REF!</f>
        <v>#REF!</v>
      </c>
      <c r="L39" s="185" t="e">
        <f>L38</f>
        <v>#REF!</v>
      </c>
      <c r="M39" s="185" t="e">
        <f>M38</f>
        <v>#REF!</v>
      </c>
      <c r="N39" s="204"/>
      <c r="O39" s="205"/>
      <c r="P39" s="204"/>
      <c r="Q39" s="204"/>
      <c r="R39" s="204"/>
      <c r="S39" s="204"/>
      <c r="T39" s="204"/>
      <c r="U39" s="204"/>
      <c r="V39" s="204"/>
      <c r="W39" s="204"/>
      <c r="X39" s="194"/>
    </row>
    <row r="40" spans="1:24" ht="13.5" x14ac:dyDescent="0.25">
      <c r="A40" s="143">
        <v>2023</v>
      </c>
      <c r="B40" s="184" t="e">
        <f>B39</f>
        <v>#REF!</v>
      </c>
      <c r="C40" s="184" t="e">
        <f>C39</f>
        <v>#REF!</v>
      </c>
      <c r="D40" s="185" t="e">
        <f>D39</f>
        <v>#REF!</v>
      </c>
      <c r="E40" s="185" t="e">
        <f>E38</f>
        <v>#REF!</v>
      </c>
      <c r="F40" s="186" t="e">
        <f t="shared" si="7"/>
        <v>#REF!</v>
      </c>
      <c r="G40" s="186" t="e">
        <f t="shared" si="7"/>
        <v>#REF!</v>
      </c>
      <c r="I40" s="143">
        <v>2023</v>
      </c>
      <c r="J40" s="184" t="e">
        <f>J39</f>
        <v>#REF!</v>
      </c>
      <c r="K40" s="184" t="e">
        <f>K39</f>
        <v>#REF!</v>
      </c>
      <c r="L40" s="185" t="e">
        <f>L39</f>
        <v>#REF!</v>
      </c>
      <c r="M40" s="185" t="e">
        <f>M38</f>
        <v>#REF!</v>
      </c>
      <c r="N40" s="242"/>
      <c r="O40" s="245"/>
      <c r="P40" s="245"/>
      <c r="Q40" s="245"/>
      <c r="R40" s="245"/>
      <c r="S40" s="174"/>
      <c r="T40" s="172"/>
      <c r="U40" s="172"/>
      <c r="V40" s="174"/>
      <c r="W40" s="194"/>
      <c r="X40" s="194"/>
    </row>
    <row r="41" spans="1:24" ht="13.5" x14ac:dyDescent="0.25">
      <c r="A41" s="143">
        <v>2024</v>
      </c>
      <c r="B41" s="184" t="e">
        <f>#REF!</f>
        <v>#REF!</v>
      </c>
      <c r="C41" s="144" t="e">
        <f>#REF!</f>
        <v>#REF!</v>
      </c>
      <c r="D41" s="185">
        <v>0</v>
      </c>
      <c r="E41" s="185">
        <v>0</v>
      </c>
      <c r="F41" s="186"/>
      <c r="G41" s="186"/>
      <c r="I41" s="143">
        <v>2024</v>
      </c>
      <c r="J41" s="184" t="e">
        <f>#REF!</f>
        <v>#REF!</v>
      </c>
      <c r="K41" s="144" t="e">
        <f>#REF!</f>
        <v>#REF!</v>
      </c>
      <c r="L41" s="185">
        <v>0</v>
      </c>
      <c r="M41" s="185">
        <v>0</v>
      </c>
      <c r="N41" s="242"/>
      <c r="O41" s="174"/>
      <c r="P41" s="174"/>
      <c r="Q41" s="174"/>
      <c r="R41" s="174"/>
      <c r="S41" s="174"/>
      <c r="T41" s="174"/>
      <c r="U41" s="174"/>
      <c r="V41" s="174"/>
      <c r="W41" s="194"/>
      <c r="X41" s="194"/>
    </row>
    <row r="42" spans="1:24" ht="15" x14ac:dyDescent="0.25">
      <c r="A42" s="195"/>
      <c r="B42" s="195" t="e">
        <f>SUM(B38:B41)</f>
        <v>#REF!</v>
      </c>
      <c r="C42" s="195" t="e">
        <f t="shared" ref="C42:E42" si="10">SUM(C38:C41)</f>
        <v>#REF!</v>
      </c>
      <c r="D42" s="195" t="e">
        <f t="shared" si="10"/>
        <v>#REF!</v>
      </c>
      <c r="E42" s="195" t="e">
        <f t="shared" si="10"/>
        <v>#REF!</v>
      </c>
      <c r="F42" s="196" t="e">
        <f>B42+D42</f>
        <v>#REF!</v>
      </c>
      <c r="G42" s="196" t="e">
        <f>C42+E42</f>
        <v>#REF!</v>
      </c>
      <c r="H42" s="206" t="e">
        <f>D42/F42</f>
        <v>#REF!</v>
      </c>
      <c r="I42" s="195"/>
      <c r="J42" s="195" t="e">
        <f>SUM(J38:J41)</f>
        <v>#REF!</v>
      </c>
      <c r="K42" s="195" t="e">
        <f t="shared" ref="K42:M42" si="11">SUM(K38:K41)</f>
        <v>#REF!</v>
      </c>
      <c r="L42" s="195" t="e">
        <f t="shared" si="11"/>
        <v>#REF!</v>
      </c>
      <c r="M42" s="195" t="e">
        <f t="shared" si="11"/>
        <v>#REF!</v>
      </c>
      <c r="N42" s="197" t="e">
        <f>J42+L42</f>
        <v>#REF!</v>
      </c>
      <c r="O42" s="198" t="e">
        <f>L42/N42</f>
        <v>#REF!</v>
      </c>
      <c r="P42" s="178"/>
      <c r="Q42" s="178"/>
      <c r="R42" s="204"/>
      <c r="S42" s="179"/>
      <c r="T42" s="178"/>
      <c r="U42" s="178"/>
      <c r="V42" s="178"/>
      <c r="W42" s="194"/>
      <c r="X42" s="194"/>
    </row>
    <row r="43" spans="1:24" ht="15" x14ac:dyDescent="0.25">
      <c r="F43" s="186"/>
      <c r="G43" s="186"/>
      <c r="N43" s="177"/>
      <c r="O43" s="207"/>
      <c r="P43" s="178"/>
      <c r="Q43" s="178"/>
      <c r="R43" s="204"/>
      <c r="S43" s="179"/>
      <c r="T43" s="178"/>
      <c r="U43" s="178"/>
      <c r="V43" s="179"/>
      <c r="W43" s="194"/>
      <c r="X43" s="194"/>
    </row>
    <row r="44" spans="1:24" ht="13.5" x14ac:dyDescent="0.25">
      <c r="A44" s="180" t="s">
        <v>122</v>
      </c>
      <c r="B44" s="243" t="s">
        <v>113</v>
      </c>
      <c r="C44" s="244"/>
      <c r="D44" s="243" t="s">
        <v>114</v>
      </c>
      <c r="E44" s="244"/>
      <c r="F44" s="186"/>
      <c r="G44" s="186"/>
      <c r="I44" s="180" t="s">
        <v>123</v>
      </c>
      <c r="J44" s="243" t="s">
        <v>113</v>
      </c>
      <c r="K44" s="244"/>
      <c r="L44" s="243" t="s">
        <v>114</v>
      </c>
      <c r="M44" s="244"/>
      <c r="N44" s="177"/>
      <c r="O44" s="177"/>
      <c r="P44" s="178"/>
      <c r="Q44" s="178"/>
      <c r="R44" s="178"/>
      <c r="S44" s="179"/>
      <c r="T44" s="178"/>
      <c r="U44" s="178"/>
      <c r="V44" s="178"/>
      <c r="W44" s="194"/>
      <c r="X44" s="194"/>
    </row>
    <row r="45" spans="1:24" ht="13.5" x14ac:dyDescent="0.2">
      <c r="A45" s="181" t="s">
        <v>84</v>
      </c>
      <c r="B45" s="182" t="s">
        <v>100</v>
      </c>
      <c r="C45" s="132" t="s">
        <v>98</v>
      </c>
      <c r="D45" s="182" t="s">
        <v>100</v>
      </c>
      <c r="E45" s="132" t="s">
        <v>98</v>
      </c>
      <c r="F45" s="186"/>
      <c r="G45" s="186"/>
      <c r="I45" s="181" t="s">
        <v>84</v>
      </c>
      <c r="J45" s="182" t="s">
        <v>100</v>
      </c>
      <c r="K45" s="132" t="s">
        <v>98</v>
      </c>
      <c r="L45" s="182" t="s">
        <v>100</v>
      </c>
      <c r="M45" s="132" t="s">
        <v>98</v>
      </c>
      <c r="N45" s="177"/>
      <c r="O45" s="177"/>
      <c r="P45" s="178"/>
      <c r="Q45" s="178"/>
      <c r="R45" s="179"/>
      <c r="S45" s="179"/>
      <c r="T45" s="178"/>
      <c r="U45" s="179"/>
      <c r="V45" s="178"/>
      <c r="W45" s="194"/>
      <c r="X45" s="194"/>
    </row>
    <row r="46" spans="1:24" ht="13.5" x14ac:dyDescent="0.25">
      <c r="A46" s="143">
        <v>2021</v>
      </c>
      <c r="B46" s="184" t="e">
        <f>#REF!</f>
        <v>#REF!</v>
      </c>
      <c r="C46" s="184" t="e">
        <f>#REF!</f>
        <v>#REF!</v>
      </c>
      <c r="D46" s="185" t="e">
        <f>#REF!</f>
        <v>#REF!</v>
      </c>
      <c r="E46" s="185" t="e">
        <f>#REF!</f>
        <v>#REF!</v>
      </c>
      <c r="F46" s="186" t="e">
        <f t="shared" si="7"/>
        <v>#REF!</v>
      </c>
      <c r="G46" s="186" t="e">
        <f t="shared" si="7"/>
        <v>#REF!</v>
      </c>
      <c r="I46" s="143">
        <v>2021</v>
      </c>
      <c r="J46" s="184" t="e">
        <f>#REF!</f>
        <v>#REF!</v>
      </c>
      <c r="K46" s="184" t="e">
        <f>#REF!</f>
        <v>#REF!</v>
      </c>
      <c r="L46" s="185" t="e">
        <f>#REF!</f>
        <v>#REF!</v>
      </c>
      <c r="M46" s="185" t="e">
        <f>#REF!</f>
        <v>#REF!</v>
      </c>
      <c r="N46" s="188"/>
      <c r="O46" s="188"/>
      <c r="P46" s="189"/>
      <c r="Q46" s="189"/>
      <c r="R46" s="189"/>
      <c r="S46" s="190"/>
      <c r="T46" s="189"/>
      <c r="U46" s="189"/>
      <c r="V46" s="189"/>
      <c r="W46" s="194"/>
      <c r="X46" s="194"/>
    </row>
    <row r="47" spans="1:24" ht="13.5" x14ac:dyDescent="0.25">
      <c r="A47" s="143">
        <v>2022</v>
      </c>
      <c r="B47" s="184" t="e">
        <f>#REF!</f>
        <v>#REF!</v>
      </c>
      <c r="C47" s="184" t="e">
        <f>#REF!</f>
        <v>#REF!</v>
      </c>
      <c r="D47" s="185" t="e">
        <f>D46</f>
        <v>#REF!</v>
      </c>
      <c r="E47" s="185" t="e">
        <f>E46</f>
        <v>#REF!</v>
      </c>
      <c r="F47" s="186" t="e">
        <f t="shared" si="7"/>
        <v>#REF!</v>
      </c>
      <c r="G47" s="186" t="e">
        <f t="shared" si="7"/>
        <v>#REF!</v>
      </c>
      <c r="I47" s="143">
        <v>2022</v>
      </c>
      <c r="J47" s="184" t="e">
        <f>#REF!</f>
        <v>#REF!</v>
      </c>
      <c r="K47" s="184" t="e">
        <f>#REF!</f>
        <v>#REF!</v>
      </c>
      <c r="L47" s="185" t="e">
        <f>L46</f>
        <v>#REF!</v>
      </c>
      <c r="M47" s="185" t="e">
        <f>M46</f>
        <v>#REF!</v>
      </c>
      <c r="N47" s="191"/>
      <c r="O47" s="192"/>
      <c r="P47" s="193"/>
      <c r="Q47" s="192"/>
      <c r="R47" s="194"/>
      <c r="S47" s="194"/>
      <c r="T47" s="194"/>
      <c r="U47" s="194"/>
      <c r="V47" s="194"/>
      <c r="W47" s="194"/>
      <c r="X47" s="194"/>
    </row>
    <row r="48" spans="1:24" ht="13.5" x14ac:dyDescent="0.25">
      <c r="A48" s="143">
        <v>2023</v>
      </c>
      <c r="B48" s="184" t="e">
        <f>B47</f>
        <v>#REF!</v>
      </c>
      <c r="C48" s="184" t="e">
        <f>C47</f>
        <v>#REF!</v>
      </c>
      <c r="D48" s="185" t="e">
        <f>D47</f>
        <v>#REF!</v>
      </c>
      <c r="E48" s="185" t="e">
        <f>E46</f>
        <v>#REF!</v>
      </c>
      <c r="F48" s="186" t="e">
        <f t="shared" si="7"/>
        <v>#REF!</v>
      </c>
      <c r="G48" s="186" t="e">
        <f t="shared" si="7"/>
        <v>#REF!</v>
      </c>
      <c r="I48" s="143">
        <v>2023</v>
      </c>
      <c r="J48" s="184" t="e">
        <f>J47</f>
        <v>#REF!</v>
      </c>
      <c r="K48" s="184" t="e">
        <f>K47</f>
        <v>#REF!</v>
      </c>
      <c r="L48" s="185" t="e">
        <f>L47</f>
        <v>#REF!</v>
      </c>
      <c r="M48" s="185" t="e">
        <f>M46</f>
        <v>#REF!</v>
      </c>
      <c r="N48" s="191"/>
      <c r="O48" s="192"/>
      <c r="P48" s="193"/>
      <c r="Q48" s="192"/>
      <c r="R48" s="194"/>
      <c r="S48" s="194"/>
      <c r="T48" s="194"/>
      <c r="U48" s="194"/>
      <c r="V48" s="194"/>
      <c r="W48" s="194"/>
      <c r="X48" s="194"/>
    </row>
    <row r="49" spans="1:24" ht="13.5" x14ac:dyDescent="0.25">
      <c r="A49" s="143">
        <v>2024</v>
      </c>
      <c r="B49" s="184" t="e">
        <f>#REF!</f>
        <v>#REF!</v>
      </c>
      <c r="C49" s="144" t="e">
        <f>#REF!</f>
        <v>#REF!</v>
      </c>
      <c r="D49" s="185">
        <v>0</v>
      </c>
      <c r="E49" s="185">
        <v>0</v>
      </c>
      <c r="F49" s="186"/>
      <c r="G49" s="186"/>
      <c r="I49" s="143">
        <v>2024</v>
      </c>
      <c r="J49" s="184" t="e">
        <f>#REF!</f>
        <v>#REF!</v>
      </c>
      <c r="K49" s="144" t="e">
        <f>#REF!</f>
        <v>#REF!</v>
      </c>
      <c r="L49" s="185">
        <v>0</v>
      </c>
      <c r="M49" s="185">
        <v>0</v>
      </c>
      <c r="N49" s="191"/>
      <c r="O49" s="192"/>
      <c r="P49" s="193"/>
      <c r="Q49" s="192"/>
      <c r="R49" s="194"/>
      <c r="S49" s="194"/>
      <c r="T49" s="194"/>
      <c r="U49" s="194"/>
      <c r="V49" s="194"/>
      <c r="W49" s="194"/>
      <c r="X49" s="194"/>
    </row>
    <row r="50" spans="1:24" x14ac:dyDescent="0.2">
      <c r="A50" s="195"/>
      <c r="B50" s="195" t="e">
        <f>SUM(B46:B49)</f>
        <v>#REF!</v>
      </c>
      <c r="C50" s="195" t="e">
        <f t="shared" ref="C50:E50" si="12">SUM(C46:C49)</f>
        <v>#REF!</v>
      </c>
      <c r="D50" s="195" t="e">
        <f t="shared" si="12"/>
        <v>#REF!</v>
      </c>
      <c r="E50" s="195" t="e">
        <f t="shared" si="12"/>
        <v>#REF!</v>
      </c>
      <c r="F50" s="196" t="e">
        <f>B50+D50</f>
        <v>#REF!</v>
      </c>
      <c r="G50" s="196" t="e">
        <f>C50+E50</f>
        <v>#REF!</v>
      </c>
      <c r="H50" s="127" t="e">
        <f>D50/F50</f>
        <v>#REF!</v>
      </c>
      <c r="I50" s="195"/>
      <c r="J50" s="195" t="e">
        <f>SUM(J46:J49)</f>
        <v>#REF!</v>
      </c>
      <c r="K50" s="195" t="e">
        <f t="shared" ref="K50:M50" si="13">SUM(K46:K49)</f>
        <v>#REF!</v>
      </c>
      <c r="L50" s="195" t="e">
        <f>SUM(L46:L49)</f>
        <v>#REF!</v>
      </c>
      <c r="M50" s="195" t="e">
        <f t="shared" si="13"/>
        <v>#REF!</v>
      </c>
      <c r="N50" s="197" t="e">
        <f>J50+L50</f>
        <v>#REF!</v>
      </c>
      <c r="O50" s="198" t="e">
        <f>L50/N50</f>
        <v>#REF!</v>
      </c>
      <c r="P50" s="208"/>
      <c r="Q50" s="192"/>
      <c r="R50" s="194"/>
      <c r="S50" s="194"/>
      <c r="T50" s="194"/>
      <c r="U50" s="194"/>
      <c r="V50" s="194"/>
      <c r="W50" s="194"/>
      <c r="X50" s="194"/>
    </row>
    <row r="51" spans="1:24" x14ac:dyDescent="0.2">
      <c r="F51" s="186"/>
      <c r="G51" s="186"/>
      <c r="N51" s="194"/>
      <c r="O51" s="192"/>
      <c r="P51" s="193"/>
      <c r="Q51" s="192"/>
      <c r="R51" s="194"/>
      <c r="S51" s="194"/>
      <c r="T51" s="194"/>
      <c r="U51" s="194"/>
      <c r="V51" s="194"/>
      <c r="W51" s="194"/>
      <c r="X51" s="194"/>
    </row>
    <row r="52" spans="1:24" ht="13.5" x14ac:dyDescent="0.25">
      <c r="A52" s="180" t="s">
        <v>124</v>
      </c>
      <c r="B52" s="243" t="s">
        <v>113</v>
      </c>
      <c r="C52" s="244"/>
      <c r="D52" s="243" t="s">
        <v>114</v>
      </c>
      <c r="E52" s="244"/>
      <c r="F52" s="186"/>
      <c r="G52" s="186"/>
      <c r="I52" s="180" t="s">
        <v>125</v>
      </c>
      <c r="J52" s="243" t="s">
        <v>113</v>
      </c>
      <c r="K52" s="244"/>
      <c r="L52" s="243" t="s">
        <v>114</v>
      </c>
      <c r="M52" s="244"/>
      <c r="N52" s="203"/>
      <c r="O52" s="192"/>
      <c r="P52" s="193"/>
      <c r="Q52" s="192"/>
      <c r="R52" s="194"/>
      <c r="S52" s="194"/>
      <c r="T52" s="194"/>
      <c r="U52" s="194"/>
      <c r="V52" s="194"/>
      <c r="W52" s="194"/>
      <c r="X52" s="194"/>
    </row>
    <row r="53" spans="1:24" x14ac:dyDescent="0.2">
      <c r="A53" s="181" t="s">
        <v>84</v>
      </c>
      <c r="B53" s="182" t="s">
        <v>100</v>
      </c>
      <c r="C53" s="132" t="s">
        <v>98</v>
      </c>
      <c r="D53" s="182" t="s">
        <v>100</v>
      </c>
      <c r="E53" s="132" t="s">
        <v>98</v>
      </c>
      <c r="F53" s="186"/>
      <c r="G53" s="186"/>
      <c r="I53" s="181" t="s">
        <v>84</v>
      </c>
      <c r="J53" s="182" t="s">
        <v>100</v>
      </c>
      <c r="K53" s="132" t="s">
        <v>98</v>
      </c>
      <c r="L53" s="182" t="s">
        <v>100</v>
      </c>
      <c r="M53" s="132" t="s">
        <v>98</v>
      </c>
      <c r="N53" s="174"/>
      <c r="O53" s="192"/>
      <c r="P53" s="193"/>
      <c r="Q53" s="192"/>
      <c r="R53" s="194"/>
      <c r="S53" s="194"/>
      <c r="T53" s="194"/>
      <c r="U53" s="194"/>
      <c r="V53" s="194"/>
      <c r="W53" s="194"/>
      <c r="X53" s="194"/>
    </row>
    <row r="54" spans="1:24" ht="13.5" x14ac:dyDescent="0.25">
      <c r="A54" s="143">
        <v>2021</v>
      </c>
      <c r="B54" s="184" t="e">
        <f>#REF!</f>
        <v>#REF!</v>
      </c>
      <c r="C54" s="184" t="e">
        <f>#REF!</f>
        <v>#REF!</v>
      </c>
      <c r="D54" s="185" t="e">
        <f>#REF!</f>
        <v>#REF!</v>
      </c>
      <c r="E54" s="185" t="e">
        <f>#REF!</f>
        <v>#REF!</v>
      </c>
      <c r="F54" s="186" t="e">
        <f t="shared" si="7"/>
        <v>#REF!</v>
      </c>
      <c r="G54" s="186" t="e">
        <f t="shared" si="7"/>
        <v>#REF!</v>
      </c>
      <c r="I54" s="143">
        <v>2021</v>
      </c>
      <c r="J54" s="184" t="e">
        <f>#REF!</f>
        <v>#REF!</v>
      </c>
      <c r="K54" s="184" t="e">
        <f>#REF!</f>
        <v>#REF!</v>
      </c>
      <c r="L54" s="185" t="e">
        <f>#REF!</f>
        <v>#REF!</v>
      </c>
      <c r="M54" s="185" t="e">
        <f>#REF!</f>
        <v>#REF!</v>
      </c>
      <c r="N54" s="191"/>
      <c r="O54" s="192"/>
      <c r="P54" s="193"/>
      <c r="Q54" s="192"/>
      <c r="R54" s="194"/>
      <c r="S54" s="194"/>
      <c r="T54" s="194"/>
      <c r="U54" s="194"/>
      <c r="V54" s="194"/>
      <c r="W54" s="194"/>
      <c r="X54" s="194"/>
    </row>
    <row r="55" spans="1:24" ht="13.5" x14ac:dyDescent="0.25">
      <c r="A55" s="143">
        <v>2022</v>
      </c>
      <c r="B55" s="184" t="e">
        <f>#REF!</f>
        <v>#REF!</v>
      </c>
      <c r="C55" s="184" t="e">
        <f>#REF!</f>
        <v>#REF!</v>
      </c>
      <c r="D55" s="185" t="e">
        <f>D54</f>
        <v>#REF!</v>
      </c>
      <c r="E55" s="185" t="e">
        <f>E54</f>
        <v>#REF!</v>
      </c>
      <c r="F55" s="186" t="e">
        <f t="shared" si="7"/>
        <v>#REF!</v>
      </c>
      <c r="G55" s="186" t="e">
        <f t="shared" si="7"/>
        <v>#REF!</v>
      </c>
      <c r="I55" s="143">
        <v>2022</v>
      </c>
      <c r="J55" s="184" t="e">
        <f>#REF!</f>
        <v>#REF!</v>
      </c>
      <c r="K55" s="184" t="e">
        <f>#REF!</f>
        <v>#REF!</v>
      </c>
      <c r="L55" s="185" t="e">
        <f>L54</f>
        <v>#REF!</v>
      </c>
      <c r="M55" s="185" t="e">
        <f>M54</f>
        <v>#REF!</v>
      </c>
      <c r="N55" s="191"/>
      <c r="O55" s="192"/>
      <c r="P55" s="193"/>
      <c r="Q55" s="192"/>
      <c r="R55" s="194"/>
      <c r="S55" s="194"/>
      <c r="T55" s="194"/>
      <c r="U55" s="194"/>
      <c r="V55" s="194"/>
      <c r="W55" s="194"/>
      <c r="X55" s="194"/>
    </row>
    <row r="56" spans="1:24" ht="13.5" x14ac:dyDescent="0.25">
      <c r="A56" s="143">
        <v>2023</v>
      </c>
      <c r="B56" s="184" t="e">
        <f>B55</f>
        <v>#REF!</v>
      </c>
      <c r="C56" s="184" t="e">
        <f>C55</f>
        <v>#REF!</v>
      </c>
      <c r="D56" s="185" t="e">
        <f>D55</f>
        <v>#REF!</v>
      </c>
      <c r="E56" s="185" t="e">
        <f>E54</f>
        <v>#REF!</v>
      </c>
      <c r="F56" s="186" t="e">
        <f t="shared" si="7"/>
        <v>#REF!</v>
      </c>
      <c r="G56" s="186" t="e">
        <f t="shared" si="7"/>
        <v>#REF!</v>
      </c>
      <c r="I56" s="143">
        <v>2023</v>
      </c>
      <c r="J56" s="184" t="e">
        <f>J55</f>
        <v>#REF!</v>
      </c>
      <c r="K56" s="184" t="e">
        <f>K55</f>
        <v>#REF!</v>
      </c>
      <c r="L56" s="185" t="e">
        <f>L55</f>
        <v>#REF!</v>
      </c>
      <c r="M56" s="185" t="e">
        <f>M55</f>
        <v>#REF!</v>
      </c>
      <c r="N56" s="191"/>
      <c r="O56" s="192"/>
      <c r="P56" s="193"/>
      <c r="Q56" s="192"/>
      <c r="R56" s="194"/>
      <c r="S56" s="194"/>
      <c r="T56" s="194"/>
      <c r="U56" s="194"/>
      <c r="V56" s="194"/>
      <c r="W56" s="194"/>
      <c r="X56" s="194"/>
    </row>
    <row r="57" spans="1:24" ht="13.5" x14ac:dyDescent="0.25">
      <c r="A57" s="143">
        <v>2024</v>
      </c>
      <c r="B57" s="184" t="e">
        <f>#REF!</f>
        <v>#REF!</v>
      </c>
      <c r="C57" s="144" t="e">
        <f>#REF!</f>
        <v>#REF!</v>
      </c>
      <c r="D57" s="185">
        <v>0</v>
      </c>
      <c r="E57" s="185">
        <v>0</v>
      </c>
      <c r="F57" s="186"/>
      <c r="G57" s="186"/>
      <c r="I57" s="143">
        <v>2024</v>
      </c>
      <c r="J57" s="184" t="e">
        <f>#REF!</f>
        <v>#REF!</v>
      </c>
      <c r="K57" s="144" t="e">
        <f>#REF!</f>
        <v>#REF!</v>
      </c>
      <c r="L57" s="185">
        <v>0</v>
      </c>
      <c r="M57" s="185">
        <v>0</v>
      </c>
      <c r="N57" s="191"/>
      <c r="O57" s="192"/>
      <c r="P57" s="193"/>
      <c r="Q57" s="192"/>
      <c r="R57" s="194"/>
      <c r="S57" s="194"/>
      <c r="T57" s="194"/>
      <c r="U57" s="194"/>
      <c r="V57" s="194"/>
      <c r="W57" s="194"/>
      <c r="X57" s="194"/>
    </row>
    <row r="58" spans="1:24" x14ac:dyDescent="0.2">
      <c r="A58" s="195"/>
      <c r="B58" s="195" t="e">
        <f>SUM(B54:B57)</f>
        <v>#REF!</v>
      </c>
      <c r="C58" s="195" t="e">
        <f t="shared" ref="C58:E58" si="14">SUM(C54:C57)</f>
        <v>#REF!</v>
      </c>
      <c r="D58" s="195" t="e">
        <f t="shared" si="14"/>
        <v>#REF!</v>
      </c>
      <c r="E58" s="195" t="e">
        <f t="shared" si="14"/>
        <v>#REF!</v>
      </c>
      <c r="F58" s="196" t="e">
        <f>B58+D58</f>
        <v>#REF!</v>
      </c>
      <c r="G58" s="196" t="e">
        <f>C58+E58</f>
        <v>#REF!</v>
      </c>
      <c r="H58" s="127" t="e">
        <f>D58/F58</f>
        <v>#REF!</v>
      </c>
      <c r="I58" s="195"/>
      <c r="J58" s="195" t="e">
        <f>SUM(J54:J57)</f>
        <v>#REF!</v>
      </c>
      <c r="K58" s="195" t="e">
        <f t="shared" ref="K58:M58" si="15">SUM(K54:K57)</f>
        <v>#REF!</v>
      </c>
      <c r="L58" s="195" t="e">
        <f t="shared" si="15"/>
        <v>#REF!</v>
      </c>
      <c r="M58" s="195" t="e">
        <f t="shared" si="15"/>
        <v>#REF!</v>
      </c>
      <c r="N58" s="197" t="e">
        <f>J58+L58</f>
        <v>#REF!</v>
      </c>
      <c r="O58" s="198" t="e">
        <f>L58/N58</f>
        <v>#REF!</v>
      </c>
      <c r="P58" s="208"/>
      <c r="Q58" s="192"/>
      <c r="R58" s="194"/>
      <c r="S58" s="194"/>
      <c r="T58" s="194"/>
      <c r="U58" s="194"/>
      <c r="V58" s="194"/>
      <c r="W58" s="194"/>
      <c r="X58" s="194"/>
    </row>
    <row r="59" spans="1:24" x14ac:dyDescent="0.2">
      <c r="F59" s="186"/>
      <c r="G59" s="186"/>
      <c r="N59" s="194"/>
      <c r="O59" s="192"/>
      <c r="P59" s="193"/>
      <c r="Q59" s="192"/>
      <c r="R59" s="194"/>
      <c r="S59" s="194"/>
      <c r="T59" s="194"/>
      <c r="U59" s="194"/>
      <c r="V59" s="194"/>
      <c r="W59" s="194"/>
      <c r="X59" s="194"/>
    </row>
    <row r="60" spans="1:24" ht="13.5" x14ac:dyDescent="0.25">
      <c r="A60" s="180" t="s">
        <v>126</v>
      </c>
      <c r="B60" s="243" t="s">
        <v>113</v>
      </c>
      <c r="C60" s="244"/>
      <c r="D60" s="243" t="s">
        <v>114</v>
      </c>
      <c r="E60" s="244"/>
      <c r="F60" s="186"/>
      <c r="G60" s="186"/>
      <c r="I60" s="180" t="s">
        <v>127</v>
      </c>
      <c r="J60" s="243" t="s">
        <v>113</v>
      </c>
      <c r="K60" s="244"/>
      <c r="L60" s="243" t="s">
        <v>114</v>
      </c>
      <c r="M60" s="244"/>
      <c r="N60" s="203"/>
      <c r="O60" s="192"/>
      <c r="P60" s="193"/>
      <c r="Q60" s="192"/>
      <c r="R60" s="194"/>
      <c r="S60" s="194"/>
      <c r="T60" s="194"/>
      <c r="U60" s="194"/>
      <c r="V60" s="194"/>
      <c r="W60" s="194"/>
      <c r="X60" s="194"/>
    </row>
    <row r="61" spans="1:24" x14ac:dyDescent="0.2">
      <c r="A61" s="181" t="s">
        <v>84</v>
      </c>
      <c r="B61" s="182" t="s">
        <v>100</v>
      </c>
      <c r="C61" s="132" t="s">
        <v>98</v>
      </c>
      <c r="D61" s="182" t="s">
        <v>100</v>
      </c>
      <c r="E61" s="132" t="s">
        <v>98</v>
      </c>
      <c r="F61" s="186"/>
      <c r="G61" s="186"/>
      <c r="I61" s="181" t="s">
        <v>84</v>
      </c>
      <c r="J61" s="182" t="s">
        <v>100</v>
      </c>
      <c r="K61" s="132" t="s">
        <v>98</v>
      </c>
      <c r="L61" s="182" t="s">
        <v>100</v>
      </c>
      <c r="M61" s="132" t="s">
        <v>98</v>
      </c>
      <c r="N61" s="174"/>
      <c r="O61" s="192"/>
      <c r="P61" s="193"/>
      <c r="Q61" s="192"/>
      <c r="R61" s="194"/>
      <c r="S61" s="194"/>
      <c r="T61" s="194"/>
      <c r="U61" s="194"/>
      <c r="V61" s="194"/>
      <c r="W61" s="194"/>
      <c r="X61" s="194"/>
    </row>
    <row r="62" spans="1:24" ht="13.5" x14ac:dyDescent="0.25">
      <c r="A62" s="143">
        <v>2021</v>
      </c>
      <c r="B62" s="184" t="e">
        <f>#REF!</f>
        <v>#REF!</v>
      </c>
      <c r="C62" s="184" t="e">
        <f>#REF!</f>
        <v>#REF!</v>
      </c>
      <c r="D62" s="185" t="e">
        <f>#REF!</f>
        <v>#REF!</v>
      </c>
      <c r="E62" s="185" t="e">
        <f>#REF!</f>
        <v>#REF!</v>
      </c>
      <c r="F62" s="186" t="e">
        <f t="shared" si="7"/>
        <v>#REF!</v>
      </c>
      <c r="G62" s="186" t="e">
        <f t="shared" si="7"/>
        <v>#REF!</v>
      </c>
      <c r="I62" s="143">
        <v>2021</v>
      </c>
      <c r="J62" s="184" t="e">
        <f>#REF!</f>
        <v>#REF!</v>
      </c>
      <c r="K62" s="184" t="e">
        <f>#REF!</f>
        <v>#REF!</v>
      </c>
      <c r="L62" s="185" t="e">
        <f>#REF!</f>
        <v>#REF!</v>
      </c>
      <c r="M62" s="185" t="e">
        <f>#REF!</f>
        <v>#REF!</v>
      </c>
      <c r="N62" s="191"/>
      <c r="O62" s="192"/>
      <c r="P62" s="193"/>
      <c r="Q62" s="192"/>
      <c r="R62" s="194"/>
      <c r="S62" s="194"/>
      <c r="T62" s="194"/>
      <c r="U62" s="194"/>
      <c r="V62" s="194"/>
      <c r="W62" s="194"/>
      <c r="X62" s="194"/>
    </row>
    <row r="63" spans="1:24" ht="13.5" x14ac:dyDescent="0.25">
      <c r="A63" s="143">
        <v>2022</v>
      </c>
      <c r="B63" s="184" t="e">
        <f>#REF!</f>
        <v>#REF!</v>
      </c>
      <c r="C63" s="184" t="e">
        <f>#REF!</f>
        <v>#REF!</v>
      </c>
      <c r="D63" s="185" t="e">
        <f>D62</f>
        <v>#REF!</v>
      </c>
      <c r="E63" s="185" t="e">
        <f>E62</f>
        <v>#REF!</v>
      </c>
      <c r="F63" s="186" t="e">
        <f t="shared" si="7"/>
        <v>#REF!</v>
      </c>
      <c r="G63" s="186" t="e">
        <f t="shared" si="7"/>
        <v>#REF!</v>
      </c>
      <c r="I63" s="143">
        <v>2022</v>
      </c>
      <c r="J63" s="184" t="e">
        <f>#REF!</f>
        <v>#REF!</v>
      </c>
      <c r="K63" s="184" t="e">
        <f>#REF!</f>
        <v>#REF!</v>
      </c>
      <c r="L63" s="185" t="e">
        <f>L62</f>
        <v>#REF!</v>
      </c>
      <c r="M63" s="185" t="e">
        <f>M62</f>
        <v>#REF!</v>
      </c>
      <c r="N63" s="191"/>
      <c r="O63" s="192"/>
      <c r="P63" s="193"/>
      <c r="Q63" s="192"/>
      <c r="R63" s="194"/>
      <c r="S63" s="194"/>
      <c r="T63" s="194"/>
      <c r="U63" s="194"/>
      <c r="V63" s="194"/>
      <c r="W63" s="194"/>
      <c r="X63" s="194"/>
    </row>
    <row r="64" spans="1:24" ht="13.5" x14ac:dyDescent="0.25">
      <c r="A64" s="143">
        <v>2023</v>
      </c>
      <c r="B64" s="184" t="e">
        <f>B63</f>
        <v>#REF!</v>
      </c>
      <c r="C64" s="184" t="e">
        <f>C63</f>
        <v>#REF!</v>
      </c>
      <c r="D64" s="185" t="e">
        <f>D63</f>
        <v>#REF!</v>
      </c>
      <c r="E64" s="185" t="e">
        <f>E62</f>
        <v>#REF!</v>
      </c>
      <c r="F64" s="186" t="e">
        <f t="shared" si="7"/>
        <v>#REF!</v>
      </c>
      <c r="G64" s="186" t="e">
        <f t="shared" si="7"/>
        <v>#REF!</v>
      </c>
      <c r="I64" s="143">
        <v>2023</v>
      </c>
      <c r="J64" s="184" t="e">
        <f>J63</f>
        <v>#REF!</v>
      </c>
      <c r="K64" s="184" t="e">
        <f>K63</f>
        <v>#REF!</v>
      </c>
      <c r="L64" s="185" t="e">
        <f>L63</f>
        <v>#REF!</v>
      </c>
      <c r="M64" s="185" t="e">
        <f>M62</f>
        <v>#REF!</v>
      </c>
      <c r="N64" s="191"/>
      <c r="O64" s="192"/>
      <c r="P64" s="193"/>
      <c r="Q64" s="192"/>
      <c r="R64" s="194"/>
      <c r="S64" s="194"/>
      <c r="T64" s="194"/>
      <c r="U64" s="194"/>
      <c r="V64" s="194"/>
      <c r="W64" s="194"/>
      <c r="X64" s="194"/>
    </row>
    <row r="65" spans="1:24" ht="13.5" x14ac:dyDescent="0.25">
      <c r="A65" s="143">
        <v>2024</v>
      </c>
      <c r="B65" s="184" t="e">
        <f>#REF!</f>
        <v>#REF!</v>
      </c>
      <c r="C65" s="144" t="e">
        <f>#REF!</f>
        <v>#REF!</v>
      </c>
      <c r="D65" s="185">
        <v>0</v>
      </c>
      <c r="E65" s="185">
        <v>0</v>
      </c>
      <c r="F65" s="186"/>
      <c r="G65" s="186"/>
      <c r="I65" s="143">
        <v>2024</v>
      </c>
      <c r="J65" s="184" t="e">
        <f>#REF!</f>
        <v>#REF!</v>
      </c>
      <c r="K65" s="144" t="e">
        <f>#REF!</f>
        <v>#REF!</v>
      </c>
      <c r="L65" s="185">
        <v>0</v>
      </c>
      <c r="M65" s="185">
        <v>0</v>
      </c>
      <c r="N65" s="191"/>
      <c r="O65" s="192"/>
      <c r="P65" s="193"/>
      <c r="Q65" s="192"/>
      <c r="R65" s="194"/>
      <c r="S65" s="194"/>
      <c r="T65" s="194"/>
      <c r="U65" s="194"/>
      <c r="V65" s="194"/>
      <c r="W65" s="194"/>
      <c r="X65" s="194"/>
    </row>
    <row r="66" spans="1:24" x14ac:dyDescent="0.2">
      <c r="A66" s="195"/>
      <c r="B66" s="195" t="e">
        <f>SUM(B62:B65)</f>
        <v>#REF!</v>
      </c>
      <c r="C66" s="195" t="e">
        <f t="shared" ref="C66:E66" si="16">SUM(C62:C65)</f>
        <v>#REF!</v>
      </c>
      <c r="D66" s="195" t="e">
        <f t="shared" si="16"/>
        <v>#REF!</v>
      </c>
      <c r="E66" s="195" t="e">
        <f t="shared" si="16"/>
        <v>#REF!</v>
      </c>
      <c r="F66" s="196" t="e">
        <f>B66+D66</f>
        <v>#REF!</v>
      </c>
      <c r="G66" s="196" t="e">
        <f>C66+E66</f>
        <v>#REF!</v>
      </c>
      <c r="H66" s="127" t="e">
        <f>D66/F66</f>
        <v>#REF!</v>
      </c>
      <c r="I66" s="195"/>
      <c r="J66" s="195" t="e">
        <f>SUM(J62:J65)</f>
        <v>#REF!</v>
      </c>
      <c r="K66" s="195" t="e">
        <f t="shared" ref="K66:M66" si="17">SUM(K62:K65)</f>
        <v>#REF!</v>
      </c>
      <c r="L66" s="195" t="e">
        <f t="shared" si="17"/>
        <v>#REF!</v>
      </c>
      <c r="M66" s="195" t="e">
        <f t="shared" si="17"/>
        <v>#REF!</v>
      </c>
      <c r="N66" s="197" t="e">
        <f>J66+L66</f>
        <v>#REF!</v>
      </c>
      <c r="O66" s="198" t="e">
        <f>L66/N66</f>
        <v>#REF!</v>
      </c>
      <c r="P66" s="208"/>
      <c r="Q66" s="192"/>
      <c r="R66" s="194"/>
      <c r="S66" s="194"/>
      <c r="T66" s="194"/>
      <c r="U66" s="194"/>
      <c r="V66" s="194"/>
      <c r="W66" s="194"/>
      <c r="X66" s="194"/>
    </row>
    <row r="67" spans="1:24" x14ac:dyDescent="0.2">
      <c r="F67" s="186"/>
      <c r="G67" s="186"/>
      <c r="N67" s="194"/>
      <c r="O67" s="192"/>
      <c r="P67" s="193"/>
      <c r="Q67" s="192"/>
      <c r="R67" s="194"/>
      <c r="S67" s="194"/>
      <c r="T67" s="194"/>
      <c r="U67" s="194"/>
      <c r="V67" s="194"/>
      <c r="W67" s="194"/>
      <c r="X67" s="194"/>
    </row>
    <row r="68" spans="1:24" ht="13.5" x14ac:dyDescent="0.25">
      <c r="A68" s="180" t="s">
        <v>128</v>
      </c>
      <c r="B68" s="243" t="s">
        <v>113</v>
      </c>
      <c r="C68" s="244"/>
      <c r="D68" s="243" t="s">
        <v>114</v>
      </c>
      <c r="E68" s="244"/>
      <c r="F68" s="186"/>
      <c r="G68" s="186"/>
      <c r="I68" s="180" t="s">
        <v>129</v>
      </c>
      <c r="J68" s="243" t="s">
        <v>113</v>
      </c>
      <c r="K68" s="244"/>
      <c r="L68" s="243" t="s">
        <v>114</v>
      </c>
      <c r="M68" s="244"/>
      <c r="N68" s="203"/>
      <c r="O68" s="192"/>
      <c r="P68" s="193"/>
      <c r="Q68" s="192"/>
      <c r="R68" s="194"/>
      <c r="S68" s="194"/>
      <c r="T68" s="194"/>
      <c r="U68" s="194"/>
      <c r="V68" s="194"/>
      <c r="W68" s="194"/>
      <c r="X68" s="194"/>
    </row>
    <row r="69" spans="1:24" x14ac:dyDescent="0.2">
      <c r="A69" s="181" t="s">
        <v>84</v>
      </c>
      <c r="B69" s="182" t="s">
        <v>100</v>
      </c>
      <c r="C69" s="132" t="s">
        <v>98</v>
      </c>
      <c r="D69" s="182" t="s">
        <v>100</v>
      </c>
      <c r="E69" s="132" t="s">
        <v>98</v>
      </c>
      <c r="F69" s="186"/>
      <c r="G69" s="186"/>
      <c r="I69" s="181" t="s">
        <v>84</v>
      </c>
      <c r="J69" s="182" t="s">
        <v>100</v>
      </c>
      <c r="K69" s="132" t="s">
        <v>98</v>
      </c>
      <c r="L69" s="182" t="s">
        <v>100</v>
      </c>
      <c r="M69" s="132" t="s">
        <v>98</v>
      </c>
      <c r="N69" s="174"/>
      <c r="O69" s="192"/>
      <c r="P69" s="193"/>
      <c r="Q69" s="192"/>
      <c r="R69" s="194"/>
      <c r="S69" s="194"/>
      <c r="T69" s="194"/>
      <c r="U69" s="194"/>
      <c r="V69" s="194"/>
      <c r="W69" s="194"/>
      <c r="X69" s="194"/>
    </row>
    <row r="70" spans="1:24" ht="13.5" x14ac:dyDescent="0.25">
      <c r="A70" s="143">
        <v>2021</v>
      </c>
      <c r="B70" s="184" t="e">
        <f>#REF!</f>
        <v>#REF!</v>
      </c>
      <c r="C70" s="184" t="e">
        <f>#REF!</f>
        <v>#REF!</v>
      </c>
      <c r="D70" s="185" t="e">
        <f>#REF!</f>
        <v>#REF!</v>
      </c>
      <c r="E70" s="185" t="e">
        <f>#REF!</f>
        <v>#REF!</v>
      </c>
      <c r="F70" s="186" t="e">
        <f t="shared" si="7"/>
        <v>#REF!</v>
      </c>
      <c r="G70" s="186" t="e">
        <f t="shared" si="7"/>
        <v>#REF!</v>
      </c>
      <c r="I70" s="143">
        <v>2021</v>
      </c>
      <c r="J70" s="184" t="e">
        <f>#REF!</f>
        <v>#REF!</v>
      </c>
      <c r="K70" s="184" t="e">
        <f>#REF!</f>
        <v>#REF!</v>
      </c>
      <c r="L70" s="185" t="e">
        <f>#REF!</f>
        <v>#REF!</v>
      </c>
      <c r="M70" s="185" t="e">
        <f>#REF!</f>
        <v>#REF!</v>
      </c>
      <c r="N70" s="191"/>
    </row>
    <row r="71" spans="1:24" ht="13.5" x14ac:dyDescent="0.25">
      <c r="A71" s="143">
        <v>2022</v>
      </c>
      <c r="B71" s="184" t="e">
        <f>#REF!</f>
        <v>#REF!</v>
      </c>
      <c r="C71" s="184" t="e">
        <f>#REF!</f>
        <v>#REF!</v>
      </c>
      <c r="D71" s="185" t="e">
        <f>D70</f>
        <v>#REF!</v>
      </c>
      <c r="E71" s="185" t="e">
        <f>E70</f>
        <v>#REF!</v>
      </c>
      <c r="F71" s="186" t="e">
        <f t="shared" si="7"/>
        <v>#REF!</v>
      </c>
      <c r="G71" s="186" t="e">
        <f t="shared" si="7"/>
        <v>#REF!</v>
      </c>
      <c r="I71" s="143">
        <v>2022</v>
      </c>
      <c r="J71" s="184" t="e">
        <f>#REF!</f>
        <v>#REF!</v>
      </c>
      <c r="K71" s="184" t="e">
        <f>#REF!</f>
        <v>#REF!</v>
      </c>
      <c r="L71" s="185" t="e">
        <f>L70</f>
        <v>#REF!</v>
      </c>
      <c r="M71" s="185" t="e">
        <f>M70</f>
        <v>#REF!</v>
      </c>
      <c r="N71" s="191"/>
    </row>
    <row r="72" spans="1:24" ht="13.5" x14ac:dyDescent="0.25">
      <c r="A72" s="143">
        <v>2023</v>
      </c>
      <c r="B72" s="184" t="e">
        <f>B71</f>
        <v>#REF!</v>
      </c>
      <c r="C72" s="184" t="e">
        <f>C71</f>
        <v>#REF!</v>
      </c>
      <c r="D72" s="185" t="e">
        <f>D71</f>
        <v>#REF!</v>
      </c>
      <c r="E72" s="185" t="e">
        <f>E70</f>
        <v>#REF!</v>
      </c>
      <c r="F72" s="186" t="e">
        <f t="shared" si="7"/>
        <v>#REF!</v>
      </c>
      <c r="G72" s="186" t="e">
        <f t="shared" si="7"/>
        <v>#REF!</v>
      </c>
      <c r="I72" s="143">
        <v>2023</v>
      </c>
      <c r="J72" s="184" t="e">
        <f>J71</f>
        <v>#REF!</v>
      </c>
      <c r="K72" s="184" t="e">
        <f>K71</f>
        <v>#REF!</v>
      </c>
      <c r="L72" s="185" t="e">
        <f>L71</f>
        <v>#REF!</v>
      </c>
      <c r="M72" s="185" t="e">
        <f>M70</f>
        <v>#REF!</v>
      </c>
      <c r="N72" s="191"/>
    </row>
    <row r="73" spans="1:24" ht="13.5" x14ac:dyDescent="0.25">
      <c r="A73" s="143">
        <v>2024</v>
      </c>
      <c r="B73" s="184" t="e">
        <f>#REF!</f>
        <v>#REF!</v>
      </c>
      <c r="C73" s="184" t="e">
        <f>#REF!</f>
        <v>#REF!</v>
      </c>
      <c r="D73" s="185">
        <v>0</v>
      </c>
      <c r="E73" s="185">
        <v>0</v>
      </c>
      <c r="F73" s="186"/>
      <c r="G73" s="186"/>
      <c r="I73" s="143">
        <v>2024</v>
      </c>
      <c r="J73" s="184" t="e">
        <f>#REF!</f>
        <v>#REF!</v>
      </c>
      <c r="K73" s="144" t="e">
        <f>#REF!</f>
        <v>#REF!</v>
      </c>
      <c r="L73" s="185">
        <v>0</v>
      </c>
      <c r="M73" s="185">
        <v>0</v>
      </c>
      <c r="N73" s="191"/>
    </row>
    <row r="74" spans="1:24" x14ac:dyDescent="0.2">
      <c r="A74" s="195"/>
      <c r="B74" s="195" t="e">
        <f>SUM(B70:B73)</f>
        <v>#REF!</v>
      </c>
      <c r="C74" s="195" t="e">
        <f t="shared" ref="C74:E74" si="18">SUM(C70:C73)</f>
        <v>#REF!</v>
      </c>
      <c r="D74" s="195" t="e">
        <f t="shared" si="18"/>
        <v>#REF!</v>
      </c>
      <c r="E74" s="195" t="e">
        <f t="shared" si="18"/>
        <v>#REF!</v>
      </c>
      <c r="F74" s="196" t="e">
        <f>B74+D74</f>
        <v>#REF!</v>
      </c>
      <c r="G74" s="196" t="e">
        <f>C74+E74</f>
        <v>#REF!</v>
      </c>
      <c r="H74" s="127" t="e">
        <f>D74/F74</f>
        <v>#REF!</v>
      </c>
      <c r="I74" s="195"/>
      <c r="J74" s="195" t="e">
        <f>SUM(J70:J73)</f>
        <v>#REF!</v>
      </c>
      <c r="K74" s="195" t="e">
        <f t="shared" ref="K74:M74" si="19">SUM(K70:K73)</f>
        <v>#REF!</v>
      </c>
      <c r="L74" s="195" t="e">
        <f t="shared" si="19"/>
        <v>#REF!</v>
      </c>
      <c r="M74" s="195" t="e">
        <f t="shared" si="19"/>
        <v>#REF!</v>
      </c>
      <c r="N74" s="197" t="e">
        <f>J74+L74</f>
        <v>#REF!</v>
      </c>
      <c r="O74" s="198" t="e">
        <f>L74/N74</f>
        <v>#REF!</v>
      </c>
      <c r="P74" s="186"/>
    </row>
    <row r="75" spans="1:24" x14ac:dyDescent="0.2">
      <c r="F75" s="186"/>
      <c r="G75" s="186"/>
    </row>
    <row r="76" spans="1:24" ht="13.5" x14ac:dyDescent="0.25">
      <c r="A76" s="180" t="s">
        <v>130</v>
      </c>
      <c r="B76" s="243" t="s">
        <v>113</v>
      </c>
      <c r="C76" s="244"/>
      <c r="D76" s="243" t="s">
        <v>114</v>
      </c>
      <c r="E76" s="244"/>
      <c r="F76" s="186"/>
      <c r="G76" s="186"/>
    </row>
    <row r="77" spans="1:24" x14ac:dyDescent="0.2">
      <c r="A77" s="181" t="s">
        <v>84</v>
      </c>
      <c r="B77" s="182" t="s">
        <v>100</v>
      </c>
      <c r="C77" s="132" t="s">
        <v>98</v>
      </c>
      <c r="D77" s="182" t="s">
        <v>100</v>
      </c>
      <c r="E77" s="132" t="s">
        <v>98</v>
      </c>
      <c r="F77" s="186"/>
      <c r="G77" s="186"/>
    </row>
    <row r="78" spans="1:24" ht="13.5" x14ac:dyDescent="0.25">
      <c r="A78" s="143">
        <v>2021</v>
      </c>
      <c r="B78" s="184" t="e">
        <f>#REF!</f>
        <v>#REF!</v>
      </c>
      <c r="C78" s="184" t="e">
        <f>#REF!</f>
        <v>#REF!</v>
      </c>
      <c r="D78" s="185" t="e">
        <f>#REF!</f>
        <v>#REF!</v>
      </c>
      <c r="E78" s="185" t="e">
        <f>#REF!</f>
        <v>#REF!</v>
      </c>
      <c r="F78" s="186" t="e">
        <f t="shared" si="7"/>
        <v>#REF!</v>
      </c>
      <c r="G78" s="186" t="e">
        <f t="shared" si="7"/>
        <v>#REF!</v>
      </c>
    </row>
    <row r="79" spans="1:24" ht="13.5" x14ac:dyDescent="0.25">
      <c r="A79" s="143">
        <v>2022</v>
      </c>
      <c r="B79" s="184" t="e">
        <f>#REF!</f>
        <v>#REF!</v>
      </c>
      <c r="C79" s="184" t="e">
        <f>#REF!</f>
        <v>#REF!</v>
      </c>
      <c r="D79" s="185" t="e">
        <f>D78</f>
        <v>#REF!</v>
      </c>
      <c r="E79" s="185" t="e">
        <f>E78</f>
        <v>#REF!</v>
      </c>
      <c r="F79" s="186" t="e">
        <f t="shared" si="7"/>
        <v>#REF!</v>
      </c>
      <c r="G79" s="186" t="e">
        <f t="shared" si="7"/>
        <v>#REF!</v>
      </c>
    </row>
    <row r="80" spans="1:24" ht="13.5" x14ac:dyDescent="0.25">
      <c r="A80" s="143">
        <v>2023</v>
      </c>
      <c r="B80" s="184" t="e">
        <f>B79</f>
        <v>#REF!</v>
      </c>
      <c r="C80" s="184" t="e">
        <f>C79</f>
        <v>#REF!</v>
      </c>
      <c r="D80" s="185" t="e">
        <f>D79</f>
        <v>#REF!</v>
      </c>
      <c r="E80" s="185" t="e">
        <f>E78</f>
        <v>#REF!</v>
      </c>
      <c r="F80" s="186" t="e">
        <f t="shared" si="7"/>
        <v>#REF!</v>
      </c>
      <c r="G80" s="186" t="e">
        <f t="shared" si="7"/>
        <v>#REF!</v>
      </c>
    </row>
    <row r="81" spans="1:8" ht="13.5" x14ac:dyDescent="0.25">
      <c r="A81" s="143">
        <v>2024</v>
      </c>
      <c r="B81" s="184" t="e">
        <f>#REF!</f>
        <v>#REF!</v>
      </c>
      <c r="C81" s="184" t="e">
        <f>#REF!</f>
        <v>#REF!</v>
      </c>
      <c r="D81" s="185">
        <v>0</v>
      </c>
      <c r="E81" s="185">
        <v>0</v>
      </c>
      <c r="F81" s="186"/>
      <c r="G81" s="186"/>
    </row>
    <row r="82" spans="1:8" x14ac:dyDescent="0.2">
      <c r="A82" s="195"/>
      <c r="B82" s="195" t="e">
        <f>SUM(B78:B81)</f>
        <v>#REF!</v>
      </c>
      <c r="C82" s="195" t="e">
        <f t="shared" ref="C82:E82" si="20">SUM(C78:C81)</f>
        <v>#REF!</v>
      </c>
      <c r="D82" s="195" t="e">
        <f t="shared" si="20"/>
        <v>#REF!</v>
      </c>
      <c r="E82" s="195" t="e">
        <f t="shared" si="20"/>
        <v>#REF!</v>
      </c>
      <c r="F82" s="196" t="e">
        <f>B82+D82</f>
        <v>#REF!</v>
      </c>
      <c r="G82" s="196" t="e">
        <f>C82+E82</f>
        <v>#REF!</v>
      </c>
      <c r="H82" s="127" t="e">
        <f>D82/F82</f>
        <v>#REF!</v>
      </c>
    </row>
    <row r="84" spans="1:8" x14ac:dyDescent="0.2">
      <c r="F84" s="186"/>
    </row>
  </sheetData>
  <mergeCells count="46">
    <mergeCell ref="B76:C76"/>
    <mergeCell ref="D76:E76"/>
    <mergeCell ref="B60:C60"/>
    <mergeCell ref="D60:E60"/>
    <mergeCell ref="J60:K60"/>
    <mergeCell ref="L60:M60"/>
    <mergeCell ref="B68:C68"/>
    <mergeCell ref="D68:E68"/>
    <mergeCell ref="J68:K68"/>
    <mergeCell ref="L68:M68"/>
    <mergeCell ref="B44:C44"/>
    <mergeCell ref="D44:E44"/>
    <mergeCell ref="J44:K44"/>
    <mergeCell ref="L44:M44"/>
    <mergeCell ref="B52:C52"/>
    <mergeCell ref="D52:E52"/>
    <mergeCell ref="J52:K52"/>
    <mergeCell ref="L52:M52"/>
    <mergeCell ref="N40:N41"/>
    <mergeCell ref="O40:P40"/>
    <mergeCell ref="Q40:R40"/>
    <mergeCell ref="N25:U25"/>
    <mergeCell ref="B28:C28"/>
    <mergeCell ref="D28:E28"/>
    <mergeCell ref="J28:K28"/>
    <mergeCell ref="L28:M28"/>
    <mergeCell ref="N28:N29"/>
    <mergeCell ref="B36:C36"/>
    <mergeCell ref="D36:E36"/>
    <mergeCell ref="J36:K36"/>
    <mergeCell ref="L36:M36"/>
    <mergeCell ref="N38:V38"/>
    <mergeCell ref="B13:C13"/>
    <mergeCell ref="D13:E13"/>
    <mergeCell ref="N16:N17"/>
    <mergeCell ref="B20:C20"/>
    <mergeCell ref="D20:E20"/>
    <mergeCell ref="J20:K20"/>
    <mergeCell ref="L20:M20"/>
    <mergeCell ref="N1:AA1"/>
    <mergeCell ref="A2:B2"/>
    <mergeCell ref="N3:N4"/>
    <mergeCell ref="P3:Q3"/>
    <mergeCell ref="A4:A5"/>
    <mergeCell ref="B4:C4"/>
    <mergeCell ref="P4:Q4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7" zoomScale="80" zoomScaleNormal="100" zoomScaleSheetLayoutView="80" workbookViewId="0">
      <selection activeCell="F15" sqref="F15"/>
    </sheetView>
  </sheetViews>
  <sheetFormatPr defaultColWidth="8.42578125" defaultRowHeight="12.75" x14ac:dyDescent="0.2"/>
  <cols>
    <col min="1" max="1" width="4.7109375" style="1" bestFit="1" customWidth="1"/>
    <col min="2" max="2" width="36.5703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50</v>
      </c>
    </row>
    <row r="2" spans="1:15" s="9" customFormat="1" ht="43.5" customHeight="1" x14ac:dyDescent="0.25">
      <c r="A2" s="218" t="s">
        <v>35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8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1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65"/>
      <c r="E6" s="16"/>
      <c r="F6" s="17">
        <v>186.95</v>
      </c>
      <c r="G6" s="18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65"/>
      <c r="E7" s="16"/>
      <c r="F7" s="17">
        <v>186.95</v>
      </c>
      <c r="G7" s="18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415.1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228.15000000000003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186.95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228.15000000000003</v>
      </c>
      <c r="G11" s="27">
        <v>1</v>
      </c>
      <c r="H11" s="109"/>
      <c r="I11" s="94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186.95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51.75" x14ac:dyDescent="0.25">
      <c r="A13" s="13">
        <v>6</v>
      </c>
      <c r="B13" s="37" t="s">
        <v>22</v>
      </c>
      <c r="C13" s="88" t="s">
        <v>24</v>
      </c>
      <c r="D13" s="65"/>
      <c r="E13" s="66">
        <v>11</v>
      </c>
      <c r="F13" s="38"/>
      <c r="G13" s="18">
        <v>3</v>
      </c>
      <c r="H13" s="109"/>
      <c r="I13" s="94">
        <v>0.08</v>
      </c>
      <c r="J13" s="109"/>
      <c r="K13" s="35" t="s">
        <v>64</v>
      </c>
      <c r="M13" s="36"/>
      <c r="N13" s="36"/>
    </row>
    <row r="14" spans="1:15" s="9" customFormat="1" ht="51.75" x14ac:dyDescent="0.25">
      <c r="A14" s="13">
        <v>7</v>
      </c>
      <c r="B14" s="37" t="s">
        <v>23</v>
      </c>
      <c r="C14" s="88" t="s">
        <v>26</v>
      </c>
      <c r="D14" s="65"/>
      <c r="E14" s="66">
        <v>2</v>
      </c>
      <c r="F14" s="38"/>
      <c r="G14" s="18">
        <v>3</v>
      </c>
      <c r="H14" s="103"/>
      <c r="I14" s="90">
        <v>0.08</v>
      </c>
      <c r="J14" s="103"/>
      <c r="K14" s="35" t="s">
        <v>65</v>
      </c>
    </row>
    <row r="15" spans="1:15" s="9" customFormat="1" ht="34.5" x14ac:dyDescent="0.25">
      <c r="A15" s="13">
        <v>8</v>
      </c>
      <c r="B15" s="37" t="s">
        <v>25</v>
      </c>
      <c r="C15" s="15" t="s">
        <v>53</v>
      </c>
      <c r="D15" s="39"/>
      <c r="E15" s="40"/>
      <c r="F15" s="41">
        <v>114.32000000000001</v>
      </c>
      <c r="G15" s="42">
        <v>1</v>
      </c>
      <c r="H15" s="103"/>
      <c r="I15" s="90">
        <v>0.08</v>
      </c>
      <c r="J15" s="103"/>
      <c r="K15" s="35" t="s">
        <v>66</v>
      </c>
    </row>
    <row r="16" spans="1:15" s="9" customFormat="1" ht="29.25" customHeight="1" x14ac:dyDescent="0.25">
      <c r="A16" s="13">
        <v>9</v>
      </c>
      <c r="B16" s="67" t="s">
        <v>137</v>
      </c>
      <c r="C16" s="68" t="s">
        <v>32</v>
      </c>
      <c r="D16" s="69"/>
      <c r="E16" s="16"/>
      <c r="F16" s="70">
        <v>98.03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3">
        <v>10</v>
      </c>
      <c r="B17" s="67" t="s">
        <v>138</v>
      </c>
      <c r="C17" s="68" t="s">
        <v>33</v>
      </c>
      <c r="D17" s="69"/>
      <c r="E17" s="16"/>
      <c r="F17" s="70">
        <v>98.03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M18" s="212"/>
    </row>
    <row r="19" spans="1:14" s="9" customFormat="1" ht="27.75" customHeight="1" thickBot="1" x14ac:dyDescent="0.3">
      <c r="A19" s="13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108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J22" s="6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86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87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9:K29"/>
    <mergeCell ref="D4:D5"/>
    <mergeCell ref="A9:A10"/>
    <mergeCell ref="A11:A12"/>
    <mergeCell ref="B19:G19"/>
    <mergeCell ref="B20:G20"/>
    <mergeCell ref="H28:K28"/>
    <mergeCell ref="G3:G5"/>
    <mergeCell ref="H3:H5"/>
    <mergeCell ref="I3:I5"/>
    <mergeCell ref="J3:J5"/>
    <mergeCell ref="K3:K5"/>
    <mergeCell ref="B18:G18"/>
    <mergeCell ref="A1:B1"/>
    <mergeCell ref="A3:A5"/>
    <mergeCell ref="B3:C5"/>
    <mergeCell ref="E3:E5"/>
    <mergeCell ref="F3:F5"/>
    <mergeCell ref="A2:J2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19" zoomScale="90" zoomScaleNormal="100" zoomScaleSheetLayoutView="90" workbookViewId="0">
      <selection activeCell="F16" sqref="F1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51</v>
      </c>
    </row>
    <row r="2" spans="1:15" s="9" customFormat="1" ht="43.5" customHeight="1" x14ac:dyDescent="0.25">
      <c r="A2" s="218" t="s">
        <v>37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8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1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65"/>
      <c r="E6" s="16"/>
      <c r="F6" s="17">
        <v>178.69000000000003</v>
      </c>
      <c r="G6" s="18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65"/>
      <c r="E7" s="16"/>
      <c r="F7" s="17">
        <v>178.69000000000003</v>
      </c>
      <c r="G7" s="18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394.31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v>215.61999999999998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v>178.69000000000003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215.61999999999998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178.69000000000003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3">
        <v>6</v>
      </c>
      <c r="B13" s="37" t="s">
        <v>22</v>
      </c>
      <c r="C13" s="88" t="s">
        <v>24</v>
      </c>
      <c r="D13" s="65"/>
      <c r="E13" s="66">
        <v>11</v>
      </c>
      <c r="F13" s="38"/>
      <c r="G13" s="18">
        <v>3</v>
      </c>
      <c r="H13" s="109"/>
      <c r="I13" s="90">
        <v>0.08</v>
      </c>
      <c r="J13" s="109"/>
      <c r="K13" s="35" t="s">
        <v>67</v>
      </c>
      <c r="M13" s="36"/>
      <c r="N13" s="36"/>
    </row>
    <row r="14" spans="1:15" s="9" customFormat="1" ht="69" x14ac:dyDescent="0.25">
      <c r="A14" s="13">
        <v>7</v>
      </c>
      <c r="B14" s="37" t="s">
        <v>23</v>
      </c>
      <c r="C14" s="88" t="s">
        <v>26</v>
      </c>
      <c r="D14" s="65"/>
      <c r="E14" s="66">
        <v>2</v>
      </c>
      <c r="F14" s="38"/>
      <c r="G14" s="18">
        <v>3</v>
      </c>
      <c r="H14" s="103"/>
      <c r="I14" s="90">
        <v>0.08</v>
      </c>
      <c r="J14" s="103"/>
      <c r="K14" s="35" t="s">
        <v>68</v>
      </c>
    </row>
    <row r="15" spans="1:15" s="9" customFormat="1" ht="34.5" x14ac:dyDescent="0.25">
      <c r="A15" s="13">
        <v>8</v>
      </c>
      <c r="B15" s="37" t="s">
        <v>25</v>
      </c>
      <c r="C15" s="15" t="s">
        <v>53</v>
      </c>
      <c r="D15" s="39"/>
      <c r="E15" s="40"/>
      <c r="F15" s="41">
        <v>116.52000000000001</v>
      </c>
      <c r="G15" s="42">
        <v>1</v>
      </c>
      <c r="H15" s="103"/>
      <c r="I15" s="90">
        <v>0.08</v>
      </c>
      <c r="J15" s="103"/>
      <c r="K15" s="35" t="s">
        <v>69</v>
      </c>
    </row>
    <row r="16" spans="1:15" s="9" customFormat="1" ht="29.25" customHeight="1" x14ac:dyDescent="0.25">
      <c r="A16" s="13">
        <v>9</v>
      </c>
      <c r="B16" s="67" t="s">
        <v>137</v>
      </c>
      <c r="C16" s="68" t="s">
        <v>32</v>
      </c>
      <c r="D16" s="69"/>
      <c r="E16" s="16"/>
      <c r="F16" s="70">
        <v>102.4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3">
        <v>10</v>
      </c>
      <c r="B17" s="67" t="s">
        <v>138</v>
      </c>
      <c r="C17" s="68" t="s">
        <v>33</v>
      </c>
      <c r="D17" s="69"/>
      <c r="E17" s="16"/>
      <c r="F17" s="70">
        <v>102.4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0"/>
      <c r="J18" s="104"/>
      <c r="K18" s="35" t="s">
        <v>136</v>
      </c>
      <c r="L18" s="36"/>
    </row>
    <row r="19" spans="1:14" s="9" customFormat="1" ht="27.75" customHeight="1" thickBot="1" x14ac:dyDescent="0.3">
      <c r="A19" s="13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86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87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9:K29"/>
    <mergeCell ref="D4:D5"/>
    <mergeCell ref="A9:A10"/>
    <mergeCell ref="A11:A12"/>
    <mergeCell ref="B19:G19"/>
    <mergeCell ref="B20:G20"/>
    <mergeCell ref="H28:K28"/>
    <mergeCell ref="G3:G5"/>
    <mergeCell ref="H3:H5"/>
    <mergeCell ref="I3:I5"/>
    <mergeCell ref="J3:J5"/>
    <mergeCell ref="K3:K5"/>
    <mergeCell ref="B18:G18"/>
    <mergeCell ref="A1:B1"/>
    <mergeCell ref="A3:A5"/>
    <mergeCell ref="B3:C5"/>
    <mergeCell ref="E3:E5"/>
    <mergeCell ref="F3:F5"/>
    <mergeCell ref="A2:J2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22" zoomScale="90" zoomScaleNormal="100" zoomScaleSheetLayoutView="90" workbookViewId="0">
      <selection activeCell="F15" sqref="F1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52</v>
      </c>
    </row>
    <row r="2" spans="1:15" s="9" customFormat="1" ht="43.5" customHeight="1" x14ac:dyDescent="0.25">
      <c r="A2" s="218" t="s">
        <v>38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1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65"/>
      <c r="E6" s="16"/>
      <c r="F6" s="17">
        <v>145.66999999999999</v>
      </c>
      <c r="G6" s="18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65"/>
      <c r="E7" s="16"/>
      <c r="F7" s="17">
        <v>145.67000000000002</v>
      </c>
      <c r="G7" s="18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322.73999999999995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177.06999999999996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145.66999999999999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177.06999999999996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145.66999999999999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3">
        <v>6</v>
      </c>
      <c r="B13" s="37" t="s">
        <v>22</v>
      </c>
      <c r="C13" s="88" t="s">
        <v>24</v>
      </c>
      <c r="D13" s="65"/>
      <c r="E13" s="66">
        <v>8</v>
      </c>
      <c r="F13" s="38"/>
      <c r="G13" s="18">
        <v>3</v>
      </c>
      <c r="H13" s="109"/>
      <c r="I13" s="90">
        <v>0.08</v>
      </c>
      <c r="J13" s="109"/>
      <c r="K13" s="35" t="s">
        <v>70</v>
      </c>
      <c r="M13" s="36"/>
      <c r="N13" s="36"/>
    </row>
    <row r="14" spans="1:15" s="9" customFormat="1" ht="69" x14ac:dyDescent="0.25">
      <c r="A14" s="13">
        <v>7</v>
      </c>
      <c r="B14" s="37" t="s">
        <v>23</v>
      </c>
      <c r="C14" s="88" t="s">
        <v>26</v>
      </c>
      <c r="D14" s="65"/>
      <c r="E14" s="66">
        <v>2</v>
      </c>
      <c r="F14" s="38"/>
      <c r="G14" s="18">
        <v>3</v>
      </c>
      <c r="H14" s="103"/>
      <c r="I14" s="90">
        <v>0.08</v>
      </c>
      <c r="J14" s="103"/>
      <c r="K14" s="35" t="s">
        <v>55</v>
      </c>
    </row>
    <row r="15" spans="1:15" s="9" customFormat="1" ht="34.5" x14ac:dyDescent="0.25">
      <c r="A15" s="13">
        <v>8</v>
      </c>
      <c r="B15" s="37" t="s">
        <v>25</v>
      </c>
      <c r="C15" s="15" t="s">
        <v>53</v>
      </c>
      <c r="D15" s="39"/>
      <c r="E15" s="40"/>
      <c r="F15" s="41">
        <v>92.74</v>
      </c>
      <c r="G15" s="42">
        <v>1</v>
      </c>
      <c r="H15" s="103"/>
      <c r="I15" s="90">
        <v>0.08</v>
      </c>
      <c r="J15" s="103"/>
      <c r="K15" s="35" t="s">
        <v>63</v>
      </c>
    </row>
    <row r="16" spans="1:15" s="9" customFormat="1" ht="29.25" customHeight="1" x14ac:dyDescent="0.25">
      <c r="A16" s="13">
        <v>9</v>
      </c>
      <c r="B16" s="67" t="s">
        <v>137</v>
      </c>
      <c r="C16" s="68" t="s">
        <v>32</v>
      </c>
      <c r="D16" s="69"/>
      <c r="E16" s="16"/>
      <c r="F16" s="70">
        <v>78.150000000000006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3">
        <v>10</v>
      </c>
      <c r="B17" s="67" t="s">
        <v>138</v>
      </c>
      <c r="C17" s="68" t="s">
        <v>33</v>
      </c>
      <c r="D17" s="69"/>
      <c r="E17" s="16"/>
      <c r="F17" s="70">
        <v>78.150000000000006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</row>
    <row r="19" spans="1:14" s="9" customFormat="1" ht="27.75" customHeight="1" thickBot="1" x14ac:dyDescent="0.3">
      <c r="A19" s="13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86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87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9:K29"/>
    <mergeCell ref="D4:D5"/>
    <mergeCell ref="A9:A10"/>
    <mergeCell ref="A11:A12"/>
    <mergeCell ref="B19:G19"/>
    <mergeCell ref="B20:G20"/>
    <mergeCell ref="H28:K28"/>
    <mergeCell ref="G3:G5"/>
    <mergeCell ref="H3:H5"/>
    <mergeCell ref="I3:I5"/>
    <mergeCell ref="J3:J5"/>
    <mergeCell ref="K3:K5"/>
    <mergeCell ref="B18:G18"/>
    <mergeCell ref="A1:B1"/>
    <mergeCell ref="A3:A5"/>
    <mergeCell ref="B3:C5"/>
    <mergeCell ref="E3:E5"/>
    <mergeCell ref="F3:F5"/>
    <mergeCell ref="A2:J2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0"/>
  <sheetViews>
    <sheetView view="pageBreakPreview" topLeftCell="A25" zoomScale="88" zoomScaleNormal="100" zoomScaleSheetLayoutView="88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141</v>
      </c>
    </row>
    <row r="2" spans="1:15" s="9" customFormat="1" ht="43.5" customHeight="1" x14ac:dyDescent="0.25">
      <c r="A2" s="218" t="s">
        <v>39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8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13">
        <v>184.91</v>
      </c>
      <c r="G6" s="101">
        <v>18</v>
      </c>
      <c r="H6" s="111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13">
        <v>184.91</v>
      </c>
      <c r="G7" s="101">
        <v>6</v>
      </c>
      <c r="H7" s="111"/>
      <c r="I7" s="90">
        <v>0.08</v>
      </c>
      <c r="J7" s="103"/>
      <c r="K7" s="19"/>
      <c r="M7" s="20"/>
      <c r="N7" s="12"/>
      <c r="O7" s="21"/>
    </row>
    <row r="8" spans="1:15" s="9" customFormat="1" ht="49.5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114">
        <v>381.93</v>
      </c>
      <c r="G8" s="78">
        <v>1</v>
      </c>
      <c r="H8" s="115"/>
      <c r="I8" s="91">
        <v>0.08</v>
      </c>
      <c r="J8" s="104"/>
      <c r="K8" s="79"/>
      <c r="M8" s="20"/>
      <c r="N8" s="12"/>
      <c r="O8" s="21"/>
    </row>
    <row r="9" spans="1:15" s="9" customFormat="1" ht="47.2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197.02</v>
      </c>
      <c r="G9" s="27">
        <v>1</v>
      </c>
      <c r="H9" s="117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184.91</v>
      </c>
      <c r="G10" s="33">
        <v>1</v>
      </c>
      <c r="H10" s="118"/>
      <c r="I10" s="93">
        <v>0.08</v>
      </c>
      <c r="J10" s="106"/>
      <c r="K10" s="72"/>
      <c r="M10" s="20"/>
      <c r="N10" s="12"/>
      <c r="O10" s="21"/>
    </row>
    <row r="11" spans="1:15" s="9" customFormat="1" ht="33.75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197.02</v>
      </c>
      <c r="G11" s="27">
        <v>1</v>
      </c>
      <c r="H11" s="117"/>
      <c r="I11" s="92">
        <v>0.08</v>
      </c>
      <c r="J11" s="105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184.91</v>
      </c>
      <c r="G12" s="33">
        <v>1</v>
      </c>
      <c r="H12" s="118"/>
      <c r="I12" s="93">
        <v>0.08</v>
      </c>
      <c r="J12" s="106"/>
      <c r="K12" s="72"/>
      <c r="M12" s="20"/>
      <c r="N12" s="12"/>
      <c r="O12" s="21"/>
    </row>
    <row r="13" spans="1:15" s="9" customFormat="1" ht="34.5" x14ac:dyDescent="0.25">
      <c r="A13" s="63">
        <v>6</v>
      </c>
      <c r="B13" s="64" t="s">
        <v>30</v>
      </c>
      <c r="C13" s="80" t="s">
        <v>31</v>
      </c>
      <c r="D13" s="83"/>
      <c r="E13" s="116"/>
      <c r="F13" s="81">
        <v>4.53</v>
      </c>
      <c r="G13" s="82">
        <v>5</v>
      </c>
      <c r="H13" s="112"/>
      <c r="I13" s="94">
        <v>0.08</v>
      </c>
      <c r="J13" s="109"/>
      <c r="K13" s="119"/>
      <c r="M13" s="20"/>
      <c r="N13" s="12"/>
      <c r="O13" s="21"/>
    </row>
    <row r="14" spans="1:15" s="9" customFormat="1" ht="69" x14ac:dyDescent="0.25">
      <c r="A14" s="100">
        <v>7</v>
      </c>
      <c r="B14" s="37" t="s">
        <v>22</v>
      </c>
      <c r="C14" s="88" t="s">
        <v>24</v>
      </c>
      <c r="D14" s="65"/>
      <c r="E14" s="66">
        <v>11</v>
      </c>
      <c r="F14" s="38"/>
      <c r="G14" s="101">
        <v>3</v>
      </c>
      <c r="H14" s="112"/>
      <c r="I14" s="90">
        <v>0.08</v>
      </c>
      <c r="J14" s="103"/>
      <c r="K14" s="35" t="s">
        <v>71</v>
      </c>
      <c r="M14" s="36"/>
      <c r="N14" s="36"/>
    </row>
    <row r="15" spans="1:15" s="9" customFormat="1" ht="69" x14ac:dyDescent="0.25">
      <c r="A15" s="100">
        <v>8</v>
      </c>
      <c r="B15" s="37" t="s">
        <v>23</v>
      </c>
      <c r="C15" s="88" t="s">
        <v>26</v>
      </c>
      <c r="D15" s="65"/>
      <c r="E15" s="66">
        <v>1</v>
      </c>
      <c r="F15" s="38"/>
      <c r="G15" s="101">
        <v>3</v>
      </c>
      <c r="H15" s="112"/>
      <c r="I15" s="90">
        <v>0.08</v>
      </c>
      <c r="J15" s="103"/>
      <c r="K15" s="35" t="s">
        <v>72</v>
      </c>
    </row>
    <row r="16" spans="1:15" s="9" customFormat="1" ht="34.5" x14ac:dyDescent="0.25">
      <c r="A16" s="100">
        <v>9</v>
      </c>
      <c r="B16" s="37" t="s">
        <v>25</v>
      </c>
      <c r="C16" s="15" t="s">
        <v>53</v>
      </c>
      <c r="D16" s="39"/>
      <c r="E16" s="40"/>
      <c r="F16" s="41">
        <v>99.31</v>
      </c>
      <c r="G16" s="42">
        <v>1</v>
      </c>
      <c r="H16" s="111"/>
      <c r="I16" s="90">
        <v>0.08</v>
      </c>
      <c r="J16" s="103"/>
      <c r="K16" s="35" t="s">
        <v>82</v>
      </c>
    </row>
    <row r="17" spans="1:14" s="9" customFormat="1" ht="29.25" customHeight="1" x14ac:dyDescent="0.25">
      <c r="A17" s="100">
        <v>10</v>
      </c>
      <c r="B17" s="67" t="s">
        <v>137</v>
      </c>
      <c r="C17" s="68" t="s">
        <v>32</v>
      </c>
      <c r="D17" s="69"/>
      <c r="E17" s="16"/>
      <c r="F17" s="70">
        <v>69.73</v>
      </c>
      <c r="G17" s="71">
        <v>26</v>
      </c>
      <c r="H17" s="111"/>
      <c r="I17" s="90">
        <v>0.08</v>
      </c>
      <c r="J17" s="103"/>
      <c r="K17" s="43"/>
    </row>
    <row r="18" spans="1:14" s="9" customFormat="1" ht="29.25" customHeight="1" x14ac:dyDescent="0.25">
      <c r="A18" s="100">
        <v>11</v>
      </c>
      <c r="B18" s="67" t="s">
        <v>138</v>
      </c>
      <c r="C18" s="68" t="s">
        <v>33</v>
      </c>
      <c r="D18" s="69"/>
      <c r="E18" s="16"/>
      <c r="F18" s="70">
        <v>69.73</v>
      </c>
      <c r="G18" s="71">
        <v>8</v>
      </c>
      <c r="H18" s="111"/>
      <c r="I18" s="90">
        <v>0.08</v>
      </c>
      <c r="J18" s="103"/>
      <c r="K18" s="43"/>
    </row>
    <row r="19" spans="1:14" s="9" customFormat="1" ht="29.25" customHeight="1" x14ac:dyDescent="0.25">
      <c r="A19" s="211">
        <v>12</v>
      </c>
      <c r="B19" s="224" t="s">
        <v>135</v>
      </c>
      <c r="C19" s="224"/>
      <c r="D19" s="224"/>
      <c r="E19" s="224"/>
      <c r="F19" s="224"/>
      <c r="G19" s="224"/>
      <c r="H19" s="104"/>
      <c r="I19" s="96"/>
      <c r="J19" s="104"/>
      <c r="K19" s="35" t="s">
        <v>136</v>
      </c>
      <c r="L19" s="36"/>
    </row>
    <row r="20" spans="1:14" s="9" customFormat="1" ht="27.75" customHeight="1" thickBot="1" x14ac:dyDescent="0.3">
      <c r="A20" s="100">
        <v>13</v>
      </c>
      <c r="B20" s="224" t="s">
        <v>34</v>
      </c>
      <c r="C20" s="224"/>
      <c r="D20" s="224"/>
      <c r="E20" s="224"/>
      <c r="F20" s="224"/>
      <c r="G20" s="224"/>
      <c r="H20" s="104"/>
      <c r="I20" s="96"/>
      <c r="J20" s="104"/>
      <c r="K20" s="43"/>
    </row>
    <row r="21" spans="1:14" s="9" customFormat="1" ht="26.25" customHeight="1" thickBot="1" x14ac:dyDescent="0.3">
      <c r="A21" s="85">
        <v>14</v>
      </c>
      <c r="B21" s="227" t="s">
        <v>152</v>
      </c>
      <c r="C21" s="227"/>
      <c r="D21" s="227"/>
      <c r="E21" s="227"/>
      <c r="F21" s="227"/>
      <c r="G21" s="228"/>
      <c r="H21" s="107"/>
      <c r="I21" s="97"/>
      <c r="J21" s="107"/>
      <c r="K21" s="84"/>
      <c r="M21" s="6"/>
      <c r="N21" s="44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A25" s="45"/>
      <c r="B25" s="46"/>
      <c r="C25" s="47"/>
      <c r="D25" s="45"/>
      <c r="E25" s="45"/>
      <c r="F25" s="48"/>
      <c r="G25" s="46"/>
      <c r="H25" s="49"/>
      <c r="N25" s="49"/>
    </row>
    <row r="26" spans="1:14" ht="14.25" x14ac:dyDescent="0.2">
      <c r="B26" s="46"/>
      <c r="C26" s="47"/>
      <c r="D26" s="45"/>
      <c r="E26" s="45"/>
      <c r="F26" s="48"/>
      <c r="G26" s="46"/>
      <c r="H26" s="49"/>
    </row>
    <row r="27" spans="1:14" ht="14.25" x14ac:dyDescent="0.25">
      <c r="B27" s="46"/>
      <c r="C27" s="47"/>
      <c r="D27" s="45"/>
      <c r="E27" s="45"/>
      <c r="F27" s="48"/>
      <c r="G27" s="46"/>
      <c r="H27" s="49"/>
      <c r="I27" s="98"/>
      <c r="J27" s="50"/>
      <c r="K27" s="50"/>
      <c r="L27" s="50"/>
      <c r="M27" s="51"/>
    </row>
    <row r="28" spans="1:14" ht="14.25" x14ac:dyDescent="0.2">
      <c r="B28" s="46"/>
      <c r="C28" s="47"/>
      <c r="D28" s="52"/>
      <c r="E28" s="52"/>
      <c r="F28" s="53"/>
      <c r="G28" s="46"/>
      <c r="H28" s="54"/>
      <c r="I28" s="99"/>
      <c r="J28" s="55"/>
      <c r="K28" s="55"/>
      <c r="L28" s="55"/>
      <c r="M28" s="56"/>
    </row>
    <row r="29" spans="1:14" ht="14.25" x14ac:dyDescent="0.25">
      <c r="B29" s="46"/>
      <c r="C29" s="57"/>
      <c r="D29" s="52"/>
      <c r="E29" s="52"/>
      <c r="F29" s="53"/>
      <c r="G29" s="58"/>
      <c r="H29" s="229" t="s">
        <v>27</v>
      </c>
      <c r="I29" s="229"/>
      <c r="J29" s="229"/>
      <c r="K29" s="229"/>
    </row>
    <row r="30" spans="1:14" ht="14.25" x14ac:dyDescent="0.2">
      <c r="B30" s="46"/>
      <c r="C30" s="59"/>
      <c r="D30" s="58"/>
      <c r="E30" s="58"/>
      <c r="F30" s="60"/>
      <c r="G30" s="46"/>
      <c r="H30" s="230" t="s">
        <v>28</v>
      </c>
      <c r="I30" s="230"/>
      <c r="J30" s="230"/>
      <c r="K30" s="230"/>
    </row>
  </sheetData>
  <mergeCells count="19">
    <mergeCell ref="H29:K29"/>
    <mergeCell ref="H30:K30"/>
    <mergeCell ref="K3:K5"/>
    <mergeCell ref="D4:D5"/>
    <mergeCell ref="A9:A10"/>
    <mergeCell ref="A11:A12"/>
    <mergeCell ref="B20:G20"/>
    <mergeCell ref="B21:G21"/>
    <mergeCell ref="G3:G5"/>
    <mergeCell ref="H3:H5"/>
    <mergeCell ref="I3:I5"/>
    <mergeCell ref="J3:J5"/>
    <mergeCell ref="B19:G19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9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0"/>
  <sheetViews>
    <sheetView view="pageBreakPreview" topLeftCell="A10" zoomScale="88" zoomScaleNormal="100" zoomScaleSheetLayoutView="88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142</v>
      </c>
    </row>
    <row r="2" spans="1:15" s="9" customFormat="1" ht="43.5" customHeight="1" x14ac:dyDescent="0.25">
      <c r="A2" s="218" t="s">
        <v>40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8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13">
        <v>197.51</v>
      </c>
      <c r="G6" s="101">
        <v>18</v>
      </c>
      <c r="H6" s="111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13">
        <v>197.51</v>
      </c>
      <c r="G7" s="101">
        <v>6</v>
      </c>
      <c r="H7" s="111"/>
      <c r="I7" s="90">
        <v>0.08</v>
      </c>
      <c r="J7" s="103"/>
      <c r="K7" s="19"/>
      <c r="M7" s="20"/>
      <c r="N7" s="12"/>
      <c r="O7" s="21"/>
    </row>
    <row r="8" spans="1:15" s="9" customFormat="1" ht="49.5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114">
        <v>447.49</v>
      </c>
      <c r="G8" s="78">
        <v>1</v>
      </c>
      <c r="H8" s="115"/>
      <c r="I8" s="91">
        <v>0.08</v>
      </c>
      <c r="J8" s="104"/>
      <c r="K8" s="79"/>
      <c r="M8" s="20"/>
      <c r="N8" s="12"/>
      <c r="O8" s="21"/>
    </row>
    <row r="9" spans="1:15" s="9" customFormat="1" ht="47.2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249.98000000000002</v>
      </c>
      <c r="G9" s="27">
        <v>1</v>
      </c>
      <c r="H9" s="117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197.51</v>
      </c>
      <c r="G10" s="33">
        <v>1</v>
      </c>
      <c r="H10" s="118"/>
      <c r="I10" s="93">
        <v>0.08</v>
      </c>
      <c r="J10" s="106"/>
      <c r="K10" s="72"/>
      <c r="M10" s="20"/>
      <c r="N10" s="12"/>
      <c r="O10" s="21"/>
    </row>
    <row r="11" spans="1:15" s="9" customFormat="1" ht="33.75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249.98000000000002</v>
      </c>
      <c r="G11" s="27">
        <v>1</v>
      </c>
      <c r="H11" s="117"/>
      <c r="I11" s="92">
        <v>0.08</v>
      </c>
      <c r="J11" s="105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197.51</v>
      </c>
      <c r="G12" s="33">
        <v>1</v>
      </c>
      <c r="H12" s="118"/>
      <c r="I12" s="93">
        <v>0.08</v>
      </c>
      <c r="J12" s="106"/>
      <c r="K12" s="72"/>
      <c r="M12" s="20"/>
      <c r="N12" s="12"/>
      <c r="O12" s="21"/>
    </row>
    <row r="13" spans="1:15" s="9" customFormat="1" ht="34.5" x14ac:dyDescent="0.25">
      <c r="A13" s="63">
        <v>6</v>
      </c>
      <c r="B13" s="64" t="s">
        <v>30</v>
      </c>
      <c r="C13" s="80" t="s">
        <v>31</v>
      </c>
      <c r="D13" s="83"/>
      <c r="E13" s="116"/>
      <c r="F13" s="120">
        <v>1.68</v>
      </c>
      <c r="G13" s="82">
        <v>5</v>
      </c>
      <c r="H13" s="112"/>
      <c r="I13" s="94">
        <v>0.08</v>
      </c>
      <c r="J13" s="109"/>
      <c r="K13" s="119"/>
      <c r="M13" s="20"/>
      <c r="N13" s="12"/>
      <c r="O13" s="21"/>
    </row>
    <row r="14" spans="1:15" s="9" customFormat="1" ht="69" x14ac:dyDescent="0.25">
      <c r="A14" s="100">
        <v>7</v>
      </c>
      <c r="B14" s="37" t="s">
        <v>22</v>
      </c>
      <c r="C14" s="88" t="s">
        <v>24</v>
      </c>
      <c r="D14" s="65"/>
      <c r="E14" s="66">
        <v>12</v>
      </c>
      <c r="F14" s="38"/>
      <c r="G14" s="101">
        <v>3</v>
      </c>
      <c r="H14" s="112"/>
      <c r="I14" s="90">
        <v>0.08</v>
      </c>
      <c r="J14" s="103"/>
      <c r="K14" s="35" t="s">
        <v>67</v>
      </c>
      <c r="M14" s="36"/>
      <c r="N14" s="36"/>
    </row>
    <row r="15" spans="1:15" s="9" customFormat="1" ht="69" x14ac:dyDescent="0.25">
      <c r="A15" s="100">
        <v>8</v>
      </c>
      <c r="B15" s="37" t="s">
        <v>23</v>
      </c>
      <c r="C15" s="88" t="s">
        <v>26</v>
      </c>
      <c r="D15" s="65"/>
      <c r="E15" s="66">
        <v>4</v>
      </c>
      <c r="F15" s="38"/>
      <c r="G15" s="101">
        <v>3</v>
      </c>
      <c r="H15" s="112"/>
      <c r="I15" s="90">
        <v>0.08</v>
      </c>
      <c r="J15" s="103"/>
      <c r="K15" s="35" t="s">
        <v>73</v>
      </c>
    </row>
    <row r="16" spans="1:15" s="9" customFormat="1" ht="34.5" x14ac:dyDescent="0.25">
      <c r="A16" s="100">
        <v>9</v>
      </c>
      <c r="B16" s="37" t="s">
        <v>25</v>
      </c>
      <c r="C16" s="15" t="s">
        <v>53</v>
      </c>
      <c r="D16" s="39"/>
      <c r="E16" s="40"/>
      <c r="F16" s="41">
        <v>121.38</v>
      </c>
      <c r="G16" s="42">
        <v>1</v>
      </c>
      <c r="H16" s="111"/>
      <c r="I16" s="90">
        <v>0.08</v>
      </c>
      <c r="J16" s="103"/>
      <c r="K16" s="35" t="s">
        <v>131</v>
      </c>
    </row>
    <row r="17" spans="1:14" s="9" customFormat="1" ht="29.25" customHeight="1" x14ac:dyDescent="0.25">
      <c r="A17" s="100">
        <v>10</v>
      </c>
      <c r="B17" s="67" t="s">
        <v>137</v>
      </c>
      <c r="C17" s="68" t="s">
        <v>32</v>
      </c>
      <c r="D17" s="69"/>
      <c r="E17" s="16"/>
      <c r="F17" s="70">
        <v>107.87999999999997</v>
      </c>
      <c r="G17" s="71">
        <v>26</v>
      </c>
      <c r="H17" s="111"/>
      <c r="I17" s="90">
        <v>0.08</v>
      </c>
      <c r="J17" s="103"/>
      <c r="K17" s="43"/>
    </row>
    <row r="18" spans="1:14" s="9" customFormat="1" ht="29.25" customHeight="1" x14ac:dyDescent="0.25">
      <c r="A18" s="100">
        <v>11</v>
      </c>
      <c r="B18" s="67" t="s">
        <v>138</v>
      </c>
      <c r="C18" s="68" t="s">
        <v>33</v>
      </c>
      <c r="D18" s="69"/>
      <c r="E18" s="16"/>
      <c r="F18" s="70">
        <v>107.87999999999997</v>
      </c>
      <c r="G18" s="71">
        <v>8</v>
      </c>
      <c r="H18" s="111"/>
      <c r="I18" s="90">
        <v>0.08</v>
      </c>
      <c r="J18" s="103"/>
      <c r="K18" s="43"/>
    </row>
    <row r="19" spans="1:14" s="9" customFormat="1" ht="29.25" customHeight="1" x14ac:dyDescent="0.25">
      <c r="A19" s="211">
        <v>12</v>
      </c>
      <c r="B19" s="224" t="s">
        <v>135</v>
      </c>
      <c r="C19" s="224"/>
      <c r="D19" s="224"/>
      <c r="E19" s="224"/>
      <c r="F19" s="224"/>
      <c r="G19" s="224"/>
      <c r="H19" s="104"/>
      <c r="I19" s="96"/>
      <c r="J19" s="104"/>
      <c r="K19" s="35" t="s">
        <v>136</v>
      </c>
      <c r="L19" s="36"/>
    </row>
    <row r="20" spans="1:14" s="9" customFormat="1" ht="27.75" customHeight="1" thickBot="1" x14ac:dyDescent="0.3">
      <c r="A20" s="100">
        <v>13</v>
      </c>
      <c r="B20" s="224" t="s">
        <v>34</v>
      </c>
      <c r="C20" s="224"/>
      <c r="D20" s="224"/>
      <c r="E20" s="224"/>
      <c r="F20" s="224"/>
      <c r="G20" s="224"/>
      <c r="H20" s="104"/>
      <c r="I20" s="96"/>
      <c r="J20" s="104"/>
      <c r="K20" s="43"/>
    </row>
    <row r="21" spans="1:14" s="9" customFormat="1" ht="26.25" customHeight="1" thickBot="1" x14ac:dyDescent="0.3">
      <c r="A21" s="85">
        <v>14</v>
      </c>
      <c r="B21" s="227" t="s">
        <v>152</v>
      </c>
      <c r="C21" s="227"/>
      <c r="D21" s="227"/>
      <c r="E21" s="227"/>
      <c r="F21" s="227"/>
      <c r="G21" s="228"/>
      <c r="H21" s="209"/>
      <c r="I21" s="97"/>
      <c r="J21" s="107"/>
      <c r="K21" s="84"/>
      <c r="M21" s="6"/>
      <c r="N21" s="44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A25" s="45"/>
      <c r="B25" s="46"/>
      <c r="C25" s="47"/>
      <c r="D25" s="45"/>
      <c r="E25" s="45"/>
      <c r="F25" s="48"/>
      <c r="G25" s="46"/>
      <c r="H25" s="49"/>
      <c r="N25" s="49"/>
    </row>
    <row r="26" spans="1:14" ht="14.25" x14ac:dyDescent="0.2">
      <c r="B26" s="46"/>
      <c r="C26" s="47"/>
      <c r="D26" s="45"/>
      <c r="E26" s="45"/>
      <c r="F26" s="48"/>
      <c r="G26" s="46"/>
      <c r="H26" s="49"/>
    </row>
    <row r="27" spans="1:14" ht="14.25" x14ac:dyDescent="0.25">
      <c r="B27" s="46"/>
      <c r="C27" s="47"/>
      <c r="D27" s="45"/>
      <c r="E27" s="45"/>
      <c r="F27" s="48"/>
      <c r="G27" s="46"/>
      <c r="H27" s="49"/>
      <c r="I27" s="98"/>
      <c r="J27" s="50"/>
      <c r="K27" s="50"/>
      <c r="L27" s="50"/>
      <c r="M27" s="51"/>
    </row>
    <row r="28" spans="1:14" ht="14.25" x14ac:dyDescent="0.2">
      <c r="B28" s="46"/>
      <c r="C28" s="47"/>
      <c r="D28" s="52"/>
      <c r="E28" s="52"/>
      <c r="F28" s="53"/>
      <c r="G28" s="46"/>
      <c r="H28" s="54"/>
      <c r="I28" s="99"/>
      <c r="J28" s="55"/>
      <c r="K28" s="55"/>
      <c r="L28" s="55"/>
      <c r="M28" s="56"/>
    </row>
    <row r="29" spans="1:14" ht="14.25" x14ac:dyDescent="0.25">
      <c r="B29" s="46"/>
      <c r="C29" s="57"/>
      <c r="D29" s="52"/>
      <c r="E29" s="52"/>
      <c r="F29" s="53"/>
      <c r="G29" s="58"/>
      <c r="H29" s="229" t="s">
        <v>27</v>
      </c>
      <c r="I29" s="229"/>
      <c r="J29" s="229"/>
      <c r="K29" s="229"/>
    </row>
    <row r="30" spans="1:14" ht="14.25" x14ac:dyDescent="0.2">
      <c r="B30" s="46"/>
      <c r="C30" s="59"/>
      <c r="D30" s="58"/>
      <c r="E30" s="58"/>
      <c r="F30" s="60"/>
      <c r="G30" s="46"/>
      <c r="H30" s="230" t="s">
        <v>28</v>
      </c>
      <c r="I30" s="230"/>
      <c r="J30" s="230"/>
      <c r="K30" s="230"/>
    </row>
  </sheetData>
  <mergeCells count="19">
    <mergeCell ref="H29:K29"/>
    <mergeCell ref="H30:K30"/>
    <mergeCell ref="K3:K5"/>
    <mergeCell ref="D4:D5"/>
    <mergeCell ref="A9:A10"/>
    <mergeCell ref="A11:A12"/>
    <mergeCell ref="B20:G20"/>
    <mergeCell ref="B21:G21"/>
    <mergeCell ref="G3:G5"/>
    <mergeCell ref="H3:H5"/>
    <mergeCell ref="I3:I5"/>
    <mergeCell ref="J3:J5"/>
    <mergeCell ref="B19:G19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9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10" zoomScale="90" zoomScaleNormal="100" zoomScaleSheetLayoutView="90" workbookViewId="0">
      <selection activeCell="F8" sqref="F8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143</v>
      </c>
    </row>
    <row r="2" spans="1:15" s="9" customFormat="1" ht="43.5" customHeight="1" x14ac:dyDescent="0.25">
      <c r="A2" s="218" t="s">
        <v>41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7">
        <v>110.33</v>
      </c>
      <c r="G6" s="101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7">
        <v>110.33</v>
      </c>
      <c r="G7" s="101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241.09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130.76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110.33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130.76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110.33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00">
        <v>6</v>
      </c>
      <c r="B13" s="37" t="s">
        <v>22</v>
      </c>
      <c r="C13" s="88" t="s">
        <v>24</v>
      </c>
      <c r="D13" s="65"/>
      <c r="E13" s="66">
        <v>8</v>
      </c>
      <c r="F13" s="38"/>
      <c r="G13" s="101">
        <v>3</v>
      </c>
      <c r="H13" s="109"/>
      <c r="I13" s="90">
        <v>0.08</v>
      </c>
      <c r="J13" s="109"/>
      <c r="K13" s="35" t="s">
        <v>74</v>
      </c>
      <c r="M13" s="36"/>
      <c r="N13" s="36"/>
    </row>
    <row r="14" spans="1:15" s="9" customFormat="1" ht="69" x14ac:dyDescent="0.25">
      <c r="A14" s="100">
        <v>7</v>
      </c>
      <c r="B14" s="37" t="s">
        <v>23</v>
      </c>
      <c r="C14" s="88" t="s">
        <v>26</v>
      </c>
      <c r="D14" s="65"/>
      <c r="E14" s="66">
        <v>1</v>
      </c>
      <c r="F14" s="38"/>
      <c r="G14" s="101">
        <v>3</v>
      </c>
      <c r="H14" s="103"/>
      <c r="I14" s="90">
        <v>0.08</v>
      </c>
      <c r="J14" s="103"/>
      <c r="K14" s="35" t="s">
        <v>57</v>
      </c>
    </row>
    <row r="15" spans="1:15" s="9" customFormat="1" ht="34.5" x14ac:dyDescent="0.25">
      <c r="A15" s="100">
        <v>8</v>
      </c>
      <c r="B15" s="37" t="s">
        <v>25</v>
      </c>
      <c r="C15" s="15" t="s">
        <v>53</v>
      </c>
      <c r="D15" s="39"/>
      <c r="E15" s="40"/>
      <c r="F15" s="41">
        <v>73.55</v>
      </c>
      <c r="G15" s="42">
        <v>1</v>
      </c>
      <c r="H15" s="103"/>
      <c r="I15" s="90">
        <v>0.08</v>
      </c>
      <c r="J15" s="103"/>
      <c r="K15" s="35" t="s">
        <v>75</v>
      </c>
    </row>
    <row r="16" spans="1:15" s="9" customFormat="1" ht="29.25" customHeight="1" x14ac:dyDescent="0.25">
      <c r="A16" s="100">
        <v>9</v>
      </c>
      <c r="B16" s="67" t="s">
        <v>137</v>
      </c>
      <c r="C16" s="68" t="s">
        <v>32</v>
      </c>
      <c r="D16" s="69"/>
      <c r="E16" s="16"/>
      <c r="F16" s="70">
        <v>57.18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00">
        <v>10</v>
      </c>
      <c r="B17" s="67" t="s">
        <v>138</v>
      </c>
      <c r="C17" s="68" t="s">
        <v>33</v>
      </c>
      <c r="D17" s="69"/>
      <c r="E17" s="16"/>
      <c r="F17" s="70">
        <v>57.18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L18" s="36"/>
    </row>
    <row r="19" spans="1:14" s="9" customFormat="1" ht="27.75" customHeight="1" thickBot="1" x14ac:dyDescent="0.3">
      <c r="A19" s="100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98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99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8:K28"/>
    <mergeCell ref="H29:K29"/>
    <mergeCell ref="K3:K5"/>
    <mergeCell ref="D4:D5"/>
    <mergeCell ref="A9:A10"/>
    <mergeCell ref="A11:A12"/>
    <mergeCell ref="B19:G19"/>
    <mergeCell ref="B20:G20"/>
    <mergeCell ref="G3:G5"/>
    <mergeCell ref="H3:H5"/>
    <mergeCell ref="I3:I5"/>
    <mergeCell ref="J3:J5"/>
    <mergeCell ref="B18:G18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10" zoomScale="90" zoomScaleNormal="100" zoomScaleSheetLayoutView="90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144</v>
      </c>
    </row>
    <row r="2" spans="1:15" s="9" customFormat="1" ht="43.5" customHeight="1" x14ac:dyDescent="0.25">
      <c r="A2" s="218" t="s">
        <v>42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7">
        <v>140.22</v>
      </c>
      <c r="G6" s="101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7">
        <v>140.21999999999997</v>
      </c>
      <c r="G7" s="101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282.2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141.97999999999999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140.22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141.97999999999999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140.22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00">
        <v>6</v>
      </c>
      <c r="B13" s="37" t="s">
        <v>22</v>
      </c>
      <c r="C13" s="88" t="s">
        <v>24</v>
      </c>
      <c r="D13" s="65"/>
      <c r="E13" s="66">
        <v>10</v>
      </c>
      <c r="F13" s="38"/>
      <c r="G13" s="101">
        <v>3</v>
      </c>
      <c r="H13" s="109"/>
      <c r="I13" s="90">
        <v>0.08</v>
      </c>
      <c r="J13" s="109"/>
      <c r="K13" s="35" t="s">
        <v>74</v>
      </c>
      <c r="M13" s="36"/>
      <c r="N13" s="36"/>
    </row>
    <row r="14" spans="1:15" s="9" customFormat="1" ht="69" x14ac:dyDescent="0.25">
      <c r="A14" s="100">
        <v>7</v>
      </c>
      <c r="B14" s="37" t="s">
        <v>23</v>
      </c>
      <c r="C14" s="88" t="s">
        <v>26</v>
      </c>
      <c r="D14" s="65"/>
      <c r="E14" s="66">
        <v>3</v>
      </c>
      <c r="F14" s="38"/>
      <c r="G14" s="101">
        <v>3</v>
      </c>
      <c r="H14" s="103"/>
      <c r="I14" s="90">
        <v>0.08</v>
      </c>
      <c r="J14" s="103"/>
      <c r="K14" s="35" t="s">
        <v>58</v>
      </c>
    </row>
    <row r="15" spans="1:15" s="9" customFormat="1" ht="34.5" x14ac:dyDescent="0.25">
      <c r="A15" s="100">
        <v>8</v>
      </c>
      <c r="B15" s="37" t="s">
        <v>25</v>
      </c>
      <c r="C15" s="15" t="s">
        <v>53</v>
      </c>
      <c r="D15" s="39"/>
      <c r="E15" s="40"/>
      <c r="F15" s="41">
        <v>79.78</v>
      </c>
      <c r="G15" s="42">
        <v>1</v>
      </c>
      <c r="H15" s="103"/>
      <c r="I15" s="90">
        <v>0.08</v>
      </c>
      <c r="J15" s="103"/>
      <c r="K15" s="35" t="s">
        <v>61</v>
      </c>
    </row>
    <row r="16" spans="1:15" s="9" customFormat="1" ht="29.25" customHeight="1" x14ac:dyDescent="0.25">
      <c r="A16" s="100">
        <v>9</v>
      </c>
      <c r="B16" s="67" t="s">
        <v>137</v>
      </c>
      <c r="C16" s="68" t="s">
        <v>32</v>
      </c>
      <c r="D16" s="69"/>
      <c r="E16" s="16"/>
      <c r="F16" s="70">
        <v>70.55999999999996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00">
        <v>10</v>
      </c>
      <c r="B17" s="67" t="s">
        <v>138</v>
      </c>
      <c r="C17" s="68" t="s">
        <v>33</v>
      </c>
      <c r="D17" s="69"/>
      <c r="E17" s="16"/>
      <c r="F17" s="70">
        <v>70.55999999999996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L18" s="36"/>
    </row>
    <row r="19" spans="1:14" s="9" customFormat="1" ht="27.75" customHeight="1" thickBot="1" x14ac:dyDescent="0.3">
      <c r="A19" s="100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98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99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8:K28"/>
    <mergeCell ref="H29:K29"/>
    <mergeCell ref="K3:K5"/>
    <mergeCell ref="D4:D5"/>
    <mergeCell ref="A9:A10"/>
    <mergeCell ref="A11:A12"/>
    <mergeCell ref="B19:G19"/>
    <mergeCell ref="B20:G20"/>
    <mergeCell ref="G3:G5"/>
    <mergeCell ref="H3:H5"/>
    <mergeCell ref="I3:I5"/>
    <mergeCell ref="J3:J5"/>
    <mergeCell ref="B18:G18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10" zoomScale="90" zoomScaleNormal="100" zoomScaleSheetLayoutView="90" workbookViewId="0">
      <selection activeCell="L2" sqref="L2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5" bestFit="1" customWidth="1"/>
    <col min="10" max="10" width="21.42578125" style="89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215" t="s">
        <v>140</v>
      </c>
      <c r="B1" s="215"/>
      <c r="K1" s="7" t="s">
        <v>145</v>
      </c>
    </row>
    <row r="2" spans="1:15" s="9" customFormat="1" ht="43.5" customHeight="1" x14ac:dyDescent="0.25">
      <c r="A2" s="218" t="s">
        <v>43</v>
      </c>
      <c r="B2" s="219"/>
      <c r="C2" s="219"/>
      <c r="D2" s="219"/>
      <c r="E2" s="219"/>
      <c r="F2" s="219"/>
      <c r="G2" s="219"/>
      <c r="H2" s="219"/>
      <c r="I2" s="219"/>
      <c r="J2" s="220"/>
      <c r="K2" s="210"/>
      <c r="L2" s="110"/>
    </row>
    <row r="3" spans="1:15" s="12" customFormat="1" ht="47.25" customHeight="1" x14ac:dyDescent="0.2">
      <c r="A3" s="216" t="s">
        <v>1</v>
      </c>
      <c r="B3" s="217" t="s">
        <v>2</v>
      </c>
      <c r="C3" s="217"/>
      <c r="D3" s="102" t="s">
        <v>3</v>
      </c>
      <c r="E3" s="221" t="s">
        <v>4</v>
      </c>
      <c r="F3" s="231" t="s">
        <v>5</v>
      </c>
      <c r="G3" s="221" t="s">
        <v>6</v>
      </c>
      <c r="H3" s="222" t="s">
        <v>7</v>
      </c>
      <c r="I3" s="222" t="s">
        <v>8</v>
      </c>
      <c r="J3" s="222" t="s">
        <v>9</v>
      </c>
      <c r="K3" s="225" t="s">
        <v>54</v>
      </c>
    </row>
    <row r="4" spans="1:15" s="12" customFormat="1" ht="20.25" customHeight="1" x14ac:dyDescent="0.2">
      <c r="A4" s="216"/>
      <c r="B4" s="217"/>
      <c r="C4" s="217"/>
      <c r="D4" s="217" t="s">
        <v>10</v>
      </c>
      <c r="E4" s="221"/>
      <c r="F4" s="231"/>
      <c r="G4" s="221"/>
      <c r="H4" s="223"/>
      <c r="I4" s="222"/>
      <c r="J4" s="223"/>
      <c r="K4" s="226"/>
    </row>
    <row r="5" spans="1:15" s="12" customFormat="1" ht="69" customHeight="1" x14ac:dyDescent="0.2">
      <c r="A5" s="216"/>
      <c r="B5" s="217"/>
      <c r="C5" s="217"/>
      <c r="D5" s="217"/>
      <c r="E5" s="221"/>
      <c r="F5" s="231"/>
      <c r="G5" s="221"/>
      <c r="H5" s="223"/>
      <c r="I5" s="222"/>
      <c r="J5" s="223"/>
      <c r="K5" s="226"/>
    </row>
    <row r="6" spans="1:15" s="12" customFormat="1" ht="37.5" customHeight="1" x14ac:dyDescent="0.2">
      <c r="A6" s="100">
        <v>1</v>
      </c>
      <c r="B6" s="14" t="s">
        <v>11</v>
      </c>
      <c r="C6" s="15" t="s">
        <v>12</v>
      </c>
      <c r="D6" s="65"/>
      <c r="E6" s="16"/>
      <c r="F6" s="17">
        <v>170.93</v>
      </c>
      <c r="G6" s="101">
        <v>18</v>
      </c>
      <c r="H6" s="103"/>
      <c r="I6" s="90">
        <v>0.08</v>
      </c>
      <c r="J6" s="103"/>
      <c r="K6" s="19"/>
      <c r="M6" s="20"/>
      <c r="O6" s="21"/>
    </row>
    <row r="7" spans="1:15" s="9" customFormat="1" ht="51.75" x14ac:dyDescent="0.25">
      <c r="A7" s="100">
        <v>2</v>
      </c>
      <c r="B7" s="14" t="s">
        <v>13</v>
      </c>
      <c r="C7" s="15" t="s">
        <v>14</v>
      </c>
      <c r="D7" s="65"/>
      <c r="E7" s="16"/>
      <c r="F7" s="17">
        <v>170.93</v>
      </c>
      <c r="G7" s="101">
        <v>6</v>
      </c>
      <c r="H7" s="103"/>
      <c r="I7" s="90">
        <v>0.08</v>
      </c>
      <c r="J7" s="103"/>
      <c r="K7" s="19"/>
      <c r="M7" s="20"/>
      <c r="N7" s="12"/>
      <c r="O7" s="21"/>
    </row>
    <row r="8" spans="1:15" s="9" customFormat="1" ht="24" customHeight="1" thickBot="1" x14ac:dyDescent="0.3">
      <c r="A8" s="73">
        <v>3</v>
      </c>
      <c r="B8" s="74" t="s">
        <v>15</v>
      </c>
      <c r="C8" s="75" t="s">
        <v>16</v>
      </c>
      <c r="D8" s="76"/>
      <c r="E8" s="22"/>
      <c r="F8" s="77">
        <v>361.09</v>
      </c>
      <c r="G8" s="78">
        <v>1</v>
      </c>
      <c r="H8" s="104"/>
      <c r="I8" s="91">
        <v>0.08</v>
      </c>
      <c r="J8" s="104"/>
      <c r="K8" s="79"/>
      <c r="M8" s="20"/>
      <c r="N8" s="12"/>
      <c r="O8" s="21"/>
    </row>
    <row r="9" spans="1:15" s="9" customFormat="1" ht="24.75" customHeight="1" x14ac:dyDescent="0.25">
      <c r="A9" s="213">
        <v>4</v>
      </c>
      <c r="B9" s="23" t="s">
        <v>17</v>
      </c>
      <c r="C9" s="61" t="s">
        <v>16</v>
      </c>
      <c r="D9" s="24"/>
      <c r="E9" s="25"/>
      <c r="F9" s="26">
        <f>F8-F6</f>
        <v>190.15999999999997</v>
      </c>
      <c r="G9" s="27">
        <v>1</v>
      </c>
      <c r="H9" s="105"/>
      <c r="I9" s="92">
        <v>0.08</v>
      </c>
      <c r="J9" s="105"/>
      <c r="K9" s="28"/>
      <c r="M9" s="20"/>
      <c r="N9" s="12"/>
      <c r="O9" s="21"/>
    </row>
    <row r="10" spans="1:15" s="9" customFormat="1" ht="54" customHeight="1" thickBot="1" x14ac:dyDescent="0.3">
      <c r="A10" s="214"/>
      <c r="B10" s="29" t="s">
        <v>18</v>
      </c>
      <c r="C10" s="62" t="s">
        <v>19</v>
      </c>
      <c r="D10" s="30"/>
      <c r="E10" s="31"/>
      <c r="F10" s="32">
        <f>F6</f>
        <v>170.93</v>
      </c>
      <c r="G10" s="33">
        <v>1</v>
      </c>
      <c r="H10" s="106"/>
      <c r="I10" s="93">
        <v>0.08</v>
      </c>
      <c r="J10" s="106"/>
      <c r="K10" s="72"/>
      <c r="M10" s="20"/>
      <c r="N10" s="12"/>
      <c r="O10" s="21"/>
    </row>
    <row r="11" spans="1:15" s="9" customFormat="1" ht="30" customHeight="1" x14ac:dyDescent="0.25">
      <c r="A11" s="213">
        <v>5</v>
      </c>
      <c r="B11" s="23" t="s">
        <v>17</v>
      </c>
      <c r="C11" s="61" t="s">
        <v>16</v>
      </c>
      <c r="D11" s="24"/>
      <c r="E11" s="25"/>
      <c r="F11" s="26">
        <f>F9</f>
        <v>190.15999999999997</v>
      </c>
      <c r="G11" s="27">
        <v>1</v>
      </c>
      <c r="H11" s="109"/>
      <c r="I11" s="92">
        <v>0.08</v>
      </c>
      <c r="J11" s="109"/>
      <c r="K11" s="28"/>
      <c r="M11" s="20"/>
      <c r="N11" s="12"/>
      <c r="O11" s="21"/>
    </row>
    <row r="12" spans="1:15" s="9" customFormat="1" ht="78.75" customHeight="1" thickBot="1" x14ac:dyDescent="0.3">
      <c r="A12" s="214"/>
      <c r="B12" s="29" t="s">
        <v>20</v>
      </c>
      <c r="C12" s="62" t="s">
        <v>21</v>
      </c>
      <c r="D12" s="30"/>
      <c r="E12" s="34"/>
      <c r="F12" s="32">
        <f>F10</f>
        <v>170.93</v>
      </c>
      <c r="G12" s="33">
        <v>1</v>
      </c>
      <c r="H12" s="106"/>
      <c r="I12" s="93">
        <v>0.08</v>
      </c>
      <c r="J12" s="106"/>
      <c r="K12" s="72"/>
      <c r="M12" s="20"/>
      <c r="N12" s="12"/>
      <c r="O12" s="21"/>
    </row>
    <row r="13" spans="1:15" s="9" customFormat="1" ht="69" x14ac:dyDescent="0.25">
      <c r="A13" s="100">
        <v>6</v>
      </c>
      <c r="B13" s="37" t="s">
        <v>22</v>
      </c>
      <c r="C13" s="88" t="s">
        <v>24</v>
      </c>
      <c r="D13" s="65"/>
      <c r="E13" s="66">
        <v>16</v>
      </c>
      <c r="F13" s="38"/>
      <c r="G13" s="101">
        <v>3</v>
      </c>
      <c r="H13" s="109"/>
      <c r="I13" s="90">
        <v>0.08</v>
      </c>
      <c r="J13" s="109"/>
      <c r="K13" s="35" t="s">
        <v>76</v>
      </c>
      <c r="M13" s="36"/>
      <c r="N13" s="36"/>
    </row>
    <row r="14" spans="1:15" s="9" customFormat="1" ht="69" x14ac:dyDescent="0.25">
      <c r="A14" s="100">
        <v>7</v>
      </c>
      <c r="B14" s="37" t="s">
        <v>23</v>
      </c>
      <c r="C14" s="88" t="s">
        <v>26</v>
      </c>
      <c r="D14" s="65"/>
      <c r="E14" s="66">
        <v>6</v>
      </c>
      <c r="F14" s="38"/>
      <c r="G14" s="101">
        <v>3</v>
      </c>
      <c r="H14" s="103"/>
      <c r="I14" s="90">
        <v>0.08</v>
      </c>
      <c r="J14" s="103"/>
      <c r="K14" s="35" t="s">
        <v>70</v>
      </c>
    </row>
    <row r="15" spans="1:15" s="9" customFormat="1" ht="34.5" x14ac:dyDescent="0.25">
      <c r="A15" s="100">
        <v>8</v>
      </c>
      <c r="B15" s="37" t="s">
        <v>25</v>
      </c>
      <c r="C15" s="15" t="s">
        <v>53</v>
      </c>
      <c r="D15" s="39"/>
      <c r="E15" s="40"/>
      <c r="F15" s="41">
        <v>105.55</v>
      </c>
      <c r="G15" s="42">
        <v>1</v>
      </c>
      <c r="H15" s="103"/>
      <c r="I15" s="90">
        <v>0.08</v>
      </c>
      <c r="J15" s="103"/>
      <c r="K15" s="35" t="s">
        <v>77</v>
      </c>
    </row>
    <row r="16" spans="1:15" s="9" customFormat="1" ht="29.25" customHeight="1" x14ac:dyDescent="0.25">
      <c r="A16" s="100">
        <v>9</v>
      </c>
      <c r="B16" s="67" t="s">
        <v>137</v>
      </c>
      <c r="C16" s="68" t="s">
        <v>32</v>
      </c>
      <c r="D16" s="69"/>
      <c r="E16" s="16"/>
      <c r="F16" s="70">
        <v>95.47</v>
      </c>
      <c r="G16" s="71">
        <v>26</v>
      </c>
      <c r="H16" s="103"/>
      <c r="I16" s="90">
        <v>0.08</v>
      </c>
      <c r="J16" s="103"/>
      <c r="K16" s="43"/>
    </row>
    <row r="17" spans="1:14" s="9" customFormat="1" ht="29.25" customHeight="1" x14ac:dyDescent="0.25">
      <c r="A17" s="100">
        <v>10</v>
      </c>
      <c r="B17" s="67" t="s">
        <v>138</v>
      </c>
      <c r="C17" s="68" t="s">
        <v>33</v>
      </c>
      <c r="D17" s="69"/>
      <c r="E17" s="16"/>
      <c r="F17" s="70">
        <v>95.47</v>
      </c>
      <c r="G17" s="71">
        <v>8</v>
      </c>
      <c r="H17" s="103"/>
      <c r="I17" s="90">
        <v>0.08</v>
      </c>
      <c r="J17" s="103"/>
      <c r="K17" s="43"/>
    </row>
    <row r="18" spans="1:14" s="9" customFormat="1" ht="29.25" customHeight="1" x14ac:dyDescent="0.25">
      <c r="A18" s="211">
        <v>11</v>
      </c>
      <c r="B18" s="224" t="s">
        <v>139</v>
      </c>
      <c r="C18" s="224"/>
      <c r="D18" s="224"/>
      <c r="E18" s="224"/>
      <c r="F18" s="224"/>
      <c r="G18" s="224"/>
      <c r="H18" s="104"/>
      <c r="I18" s="96"/>
      <c r="J18" s="104"/>
      <c r="K18" s="35" t="s">
        <v>136</v>
      </c>
      <c r="L18" s="36"/>
    </row>
    <row r="19" spans="1:14" s="9" customFormat="1" ht="27.75" customHeight="1" thickBot="1" x14ac:dyDescent="0.3">
      <c r="A19" s="100">
        <v>12</v>
      </c>
      <c r="B19" s="224" t="s">
        <v>36</v>
      </c>
      <c r="C19" s="224"/>
      <c r="D19" s="224"/>
      <c r="E19" s="224"/>
      <c r="F19" s="224"/>
      <c r="G19" s="224"/>
      <c r="H19" s="104"/>
      <c r="I19" s="96"/>
      <c r="J19" s="104"/>
      <c r="K19" s="43"/>
    </row>
    <row r="20" spans="1:14" s="9" customFormat="1" ht="26.25" customHeight="1" thickBot="1" x14ac:dyDescent="0.3">
      <c r="A20" s="85">
        <v>13</v>
      </c>
      <c r="B20" s="227" t="s">
        <v>152</v>
      </c>
      <c r="C20" s="227"/>
      <c r="D20" s="227"/>
      <c r="E20" s="227"/>
      <c r="F20" s="227"/>
      <c r="G20" s="228"/>
      <c r="H20" s="107"/>
      <c r="I20" s="97"/>
      <c r="J20" s="107"/>
      <c r="K20" s="84"/>
      <c r="M20" s="6"/>
      <c r="N20" s="44"/>
    </row>
    <row r="21" spans="1:14" ht="14.25" x14ac:dyDescent="0.2">
      <c r="A21" s="45"/>
      <c r="B21" s="46"/>
      <c r="C21" s="47"/>
      <c r="D21" s="45"/>
      <c r="E21" s="45"/>
      <c r="F21" s="48"/>
      <c r="G21" s="46"/>
      <c r="H21" s="49"/>
      <c r="N21" s="49"/>
    </row>
    <row r="22" spans="1:14" ht="14.25" x14ac:dyDescent="0.2">
      <c r="A22" s="45"/>
      <c r="B22" s="46"/>
      <c r="C22" s="47"/>
      <c r="D22" s="45"/>
      <c r="E22" s="45"/>
      <c r="F22" s="48"/>
      <c r="G22" s="46"/>
      <c r="H22" s="49"/>
      <c r="N22" s="49"/>
    </row>
    <row r="23" spans="1:14" ht="14.25" x14ac:dyDescent="0.2">
      <c r="A23" s="45"/>
      <c r="B23" s="46"/>
      <c r="C23" s="47"/>
      <c r="D23" s="45"/>
      <c r="E23" s="45"/>
      <c r="F23" s="48"/>
      <c r="G23" s="46"/>
      <c r="H23" s="49"/>
      <c r="N23" s="49"/>
    </row>
    <row r="24" spans="1:14" ht="14.25" x14ac:dyDescent="0.2">
      <c r="A24" s="45"/>
      <c r="B24" s="46"/>
      <c r="C24" s="47"/>
      <c r="D24" s="45"/>
      <c r="E24" s="45"/>
      <c r="F24" s="48"/>
      <c r="G24" s="46"/>
      <c r="H24" s="49"/>
      <c r="N24" s="49"/>
    </row>
    <row r="25" spans="1:14" ht="14.25" x14ac:dyDescent="0.2">
      <c r="B25" s="46"/>
      <c r="C25" s="47"/>
      <c r="D25" s="45"/>
      <c r="E25" s="45"/>
      <c r="F25" s="48"/>
      <c r="G25" s="46"/>
      <c r="H25" s="49"/>
    </row>
    <row r="26" spans="1:14" ht="14.25" x14ac:dyDescent="0.25">
      <c r="B26" s="46"/>
      <c r="C26" s="47"/>
      <c r="D26" s="45"/>
      <c r="E26" s="45"/>
      <c r="F26" s="48"/>
      <c r="G26" s="46"/>
      <c r="H26" s="49"/>
      <c r="I26" s="98"/>
      <c r="J26" s="50"/>
      <c r="K26" s="50"/>
      <c r="L26" s="50"/>
      <c r="M26" s="51"/>
    </row>
    <row r="27" spans="1:14" ht="14.25" x14ac:dyDescent="0.2">
      <c r="B27" s="46"/>
      <c r="C27" s="47"/>
      <c r="D27" s="52"/>
      <c r="E27" s="52"/>
      <c r="F27" s="53"/>
      <c r="G27" s="46"/>
      <c r="H27" s="54"/>
      <c r="I27" s="99"/>
      <c r="J27" s="55"/>
      <c r="K27" s="55"/>
      <c r="L27" s="55"/>
      <c r="M27" s="56"/>
    </row>
    <row r="28" spans="1:14" ht="14.25" x14ac:dyDescent="0.25">
      <c r="B28" s="46"/>
      <c r="C28" s="57"/>
      <c r="D28" s="52"/>
      <c r="E28" s="52"/>
      <c r="F28" s="53"/>
      <c r="G28" s="58"/>
      <c r="H28" s="229" t="s">
        <v>27</v>
      </c>
      <c r="I28" s="229"/>
      <c r="J28" s="229"/>
      <c r="K28" s="229"/>
    </row>
    <row r="29" spans="1:14" ht="14.25" x14ac:dyDescent="0.2">
      <c r="B29" s="46"/>
      <c r="C29" s="59"/>
      <c r="D29" s="58"/>
      <c r="E29" s="58"/>
      <c r="F29" s="60"/>
      <c r="G29" s="46"/>
      <c r="H29" s="230" t="s">
        <v>28</v>
      </c>
      <c r="I29" s="230"/>
      <c r="J29" s="230"/>
      <c r="K29" s="230"/>
    </row>
  </sheetData>
  <mergeCells count="19">
    <mergeCell ref="H28:K28"/>
    <mergeCell ref="H29:K29"/>
    <mergeCell ref="K3:K5"/>
    <mergeCell ref="D4:D5"/>
    <mergeCell ref="A9:A10"/>
    <mergeCell ref="A11:A12"/>
    <mergeCell ref="B19:G19"/>
    <mergeCell ref="B20:G20"/>
    <mergeCell ref="G3:G5"/>
    <mergeCell ref="H3:H5"/>
    <mergeCell ref="I3:I5"/>
    <mergeCell ref="J3:J5"/>
    <mergeCell ref="B18:G18"/>
    <mergeCell ref="A2:J2"/>
    <mergeCell ref="A1:B1"/>
    <mergeCell ref="A3:A5"/>
    <mergeCell ref="B3:C5"/>
    <mergeCell ref="E3:E5"/>
    <mergeCell ref="F3:F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3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15</vt:i4>
      </vt:variant>
    </vt:vector>
  </HeadingPairs>
  <TitlesOfParts>
    <vt:vector size="31" baseType="lpstr">
      <vt:lpstr>I</vt:lpstr>
      <vt:lpstr>_II</vt:lpstr>
      <vt:lpstr>_III</vt:lpstr>
      <vt:lpstr>_IV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Razem</vt:lpstr>
      <vt:lpstr>_II!Obszar_wydruku</vt:lpstr>
      <vt:lpstr>_III!Obszar_wydruku</vt:lpstr>
      <vt:lpstr>_IV!Obszar_wydruku</vt:lpstr>
      <vt:lpstr>I!Obszar_wydruku</vt:lpstr>
      <vt:lpstr>IX!Obszar_wydruku</vt:lpstr>
      <vt:lpstr>V!Obszar_wydruku</vt:lpstr>
      <vt:lpstr>VI!Obszar_wydruku</vt:lpstr>
      <vt:lpstr>VII!Obszar_wydruku</vt:lpstr>
      <vt:lpstr>VIII!Obszar_wydruku</vt:lpstr>
      <vt:lpstr>X!Obszar_wydruku</vt:lpstr>
      <vt:lpstr>XI!Obszar_wydruku</vt:lpstr>
      <vt:lpstr>XII!Obszar_wydruku</vt:lpstr>
      <vt:lpstr>XIII!Obszar_wydruku</vt:lpstr>
      <vt:lpstr>XIV!Obszar_wydruku</vt:lpstr>
      <vt:lpstr>XV!Obszar_wydruku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Klonowski</dc:creator>
  <cp:lastModifiedBy>mtrybuch</cp:lastModifiedBy>
  <cp:lastPrinted>2020-08-13T10:26:11Z</cp:lastPrinted>
  <dcterms:created xsi:type="dcterms:W3CDTF">2017-09-18T12:58:18Z</dcterms:created>
  <dcterms:modified xsi:type="dcterms:W3CDTF">2020-08-13T10:28:53Z</dcterms:modified>
</cp:coreProperties>
</file>